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450" tabRatio="569"/>
  </bookViews>
  <sheets>
    <sheet name="Saistības" sheetId="1" r:id="rId1"/>
  </sheets>
  <definedNames>
    <definedName name="Excel_BuiltIn_Print_Titles_1">Saistības!$A$6:$IG$9</definedName>
    <definedName name="_xlnm.Print_Area" localSheetId="0">Saistības!$A:$S</definedName>
    <definedName name="_xlnm.Print_Titles" localSheetId="0">Saistības!$6:$9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 l="1"/>
  <c r="R73" i="1"/>
  <c r="Q73" i="1"/>
  <c r="P73" i="1"/>
  <c r="O73" i="1"/>
  <c r="N73" i="1"/>
  <c r="M73" i="1"/>
  <c r="L73" i="1"/>
  <c r="K73" i="1"/>
  <c r="G73" i="1"/>
  <c r="F73" i="1"/>
  <c r="S72" i="1"/>
  <c r="S71" i="1"/>
  <c r="S70" i="1"/>
  <c r="S69" i="1"/>
  <c r="S68" i="1"/>
  <c r="S67" i="1"/>
  <c r="S66" i="1"/>
  <c r="S65" i="1"/>
  <c r="S64" i="1"/>
  <c r="S73" i="1" s="1"/>
  <c r="R62" i="1"/>
  <c r="R76" i="1" s="1"/>
  <c r="Q62" i="1"/>
  <c r="Q76" i="1" s="1"/>
  <c r="P62" i="1"/>
  <c r="P76" i="1" s="1"/>
  <c r="O62" i="1"/>
  <c r="O76" i="1" s="1"/>
  <c r="N62" i="1"/>
  <c r="N76" i="1" s="1"/>
  <c r="M62" i="1"/>
  <c r="M76" i="1" s="1"/>
  <c r="L62" i="1"/>
  <c r="L76" i="1" s="1"/>
  <c r="K62" i="1"/>
  <c r="K76" i="1" s="1"/>
  <c r="J62" i="1"/>
  <c r="G62" i="1"/>
  <c r="F62" i="1"/>
  <c r="S61" i="1"/>
  <c r="S60" i="1"/>
  <c r="I60" i="1"/>
  <c r="S59" i="1"/>
  <c r="I59" i="1"/>
  <c r="S58" i="1"/>
  <c r="I58" i="1"/>
  <c r="S57" i="1"/>
  <c r="I57" i="1"/>
  <c r="H57" i="1"/>
  <c r="S56" i="1"/>
  <c r="I56" i="1"/>
  <c r="H56" i="1"/>
  <c r="S55" i="1"/>
  <c r="H55" i="1"/>
  <c r="S54" i="1"/>
  <c r="I54" i="1"/>
  <c r="H54" i="1"/>
  <c r="S53" i="1"/>
  <c r="I53" i="1"/>
  <c r="H53" i="1"/>
  <c r="S52" i="1"/>
  <c r="I52" i="1"/>
  <c r="H52" i="1"/>
  <c r="S51" i="1"/>
  <c r="I51" i="1"/>
  <c r="H51" i="1"/>
  <c r="S50" i="1"/>
  <c r="I50" i="1"/>
  <c r="H50" i="1"/>
  <c r="S49" i="1"/>
  <c r="I49" i="1"/>
  <c r="H49" i="1"/>
  <c r="S48" i="1"/>
  <c r="I48" i="1"/>
  <c r="H48" i="1"/>
  <c r="S47" i="1"/>
  <c r="I47" i="1"/>
  <c r="H47" i="1"/>
  <c r="S46" i="1"/>
  <c r="I46" i="1"/>
  <c r="H46" i="1"/>
  <c r="S45" i="1"/>
  <c r="I45" i="1"/>
  <c r="H45" i="1"/>
  <c r="S44" i="1"/>
  <c r="I44" i="1"/>
  <c r="H44" i="1"/>
  <c r="S43" i="1"/>
  <c r="I43" i="1"/>
  <c r="I62" i="1" s="1"/>
  <c r="H43" i="1"/>
  <c r="H62" i="1" s="1"/>
  <c r="S42" i="1"/>
  <c r="I42" i="1"/>
  <c r="H42" i="1"/>
  <c r="S41" i="1"/>
  <c r="I41" i="1"/>
  <c r="H41" i="1"/>
  <c r="S40" i="1"/>
  <c r="I40" i="1"/>
  <c r="H40" i="1"/>
  <c r="S39" i="1"/>
  <c r="I39" i="1"/>
  <c r="H39" i="1"/>
  <c r="S38" i="1"/>
  <c r="I38" i="1"/>
  <c r="H38" i="1"/>
  <c r="S37" i="1"/>
  <c r="I37" i="1"/>
  <c r="H37" i="1"/>
  <c r="S36" i="1"/>
  <c r="I36" i="1"/>
  <c r="H36" i="1"/>
  <c r="S35" i="1"/>
  <c r="I35" i="1"/>
  <c r="H35" i="1"/>
  <c r="S34" i="1"/>
  <c r="I34" i="1"/>
  <c r="H34" i="1"/>
  <c r="S33" i="1"/>
  <c r="I33" i="1"/>
  <c r="H33" i="1"/>
  <c r="S32" i="1"/>
  <c r="I32" i="1"/>
  <c r="H32" i="1"/>
  <c r="S31" i="1"/>
  <c r="I31" i="1"/>
  <c r="H31" i="1"/>
  <c r="S30" i="1"/>
  <c r="I30" i="1"/>
  <c r="H30" i="1"/>
  <c r="S29" i="1"/>
  <c r="I29" i="1"/>
  <c r="H29" i="1"/>
  <c r="S28" i="1"/>
  <c r="I28" i="1"/>
  <c r="H28" i="1"/>
  <c r="S27" i="1"/>
  <c r="I27" i="1"/>
  <c r="H27" i="1"/>
  <c r="S26" i="1"/>
  <c r="S62" i="1" s="1"/>
  <c r="S76" i="1" s="1"/>
  <c r="I26" i="1"/>
  <c r="H26" i="1"/>
  <c r="S25" i="1"/>
  <c r="I25" i="1"/>
  <c r="H25" i="1"/>
  <c r="S24" i="1"/>
  <c r="I24" i="1"/>
  <c r="H24" i="1"/>
  <c r="S23" i="1"/>
  <c r="I23" i="1"/>
  <c r="H23" i="1"/>
  <c r="S22" i="1"/>
  <c r="I22" i="1"/>
  <c r="H22" i="1"/>
  <c r="S21" i="1"/>
  <c r="I21" i="1"/>
  <c r="H21" i="1"/>
  <c r="S20" i="1"/>
  <c r="I20" i="1"/>
  <c r="H20" i="1"/>
  <c r="S19" i="1"/>
  <c r="I19" i="1"/>
  <c r="H19" i="1"/>
  <c r="S18" i="1"/>
  <c r="I18" i="1"/>
  <c r="H18" i="1"/>
  <c r="S17" i="1"/>
  <c r="I17" i="1"/>
  <c r="H17" i="1"/>
  <c r="S16" i="1"/>
  <c r="I16" i="1"/>
  <c r="H16" i="1"/>
  <c r="S15" i="1"/>
  <c r="I15" i="1"/>
  <c r="H15" i="1"/>
  <c r="S14" i="1"/>
  <c r="I14" i="1"/>
  <c r="H14" i="1"/>
  <c r="S13" i="1"/>
  <c r="I13" i="1"/>
  <c r="H13" i="1"/>
  <c r="S12" i="1"/>
  <c r="I12" i="1"/>
  <c r="H12" i="1"/>
  <c r="S11" i="1"/>
  <c r="I11" i="1"/>
</calcChain>
</file>

<file path=xl/sharedStrings.xml><?xml version="1.0" encoding="utf-8"?>
<sst xmlns="http://schemas.openxmlformats.org/spreadsheetml/2006/main" count="349" uniqueCount="260">
  <si>
    <t>x</t>
  </si>
  <si>
    <t>(euro)</t>
  </si>
  <si>
    <t>Aizdevējs</t>
  </si>
  <si>
    <t>Mērķis</t>
  </si>
  <si>
    <t>Līguma noslēgšanas datums</t>
  </si>
  <si>
    <t>turpmākajos gados</t>
  </si>
  <si>
    <t>pavisam (1.+2.+3.+4.+ 5+.6.+7.+8.)</t>
  </si>
  <si>
    <t>A</t>
  </si>
  <si>
    <t>B</t>
  </si>
  <si>
    <t>C</t>
  </si>
  <si>
    <t>D</t>
  </si>
  <si>
    <t>E</t>
  </si>
  <si>
    <t>Aizņēmumi</t>
  </si>
  <si>
    <t>Valsts kase</t>
  </si>
  <si>
    <t>Dok.Nr.ID-A2/1/18/767 "Priekules nami" pamatkap. palielināšanai KF projekta "Jaunu lietotāju pieslēgšanai Priekules centralizētajai siltumapgādes sistēmai" P-727/2018</t>
  </si>
  <si>
    <t>09.10.2019</t>
  </si>
  <si>
    <t>ELFLA projekta "Autoceļa "Brenči - Kalēji" pārbūve" īstenošanai 83/2020</t>
  </si>
  <si>
    <t>30.03.2020</t>
  </si>
  <si>
    <t>ELFLA projekta "Autoceļa "Bunču ceļš" pārbūve" īstenošanai 81/2020</t>
  </si>
  <si>
    <t>ELFLA projekta "Autoceļa "Durbe - Vārve" posma pārbūve" īstenošanai 82/2020</t>
  </si>
  <si>
    <t>ELFLA projekta "Autoceļa "Graudu ceļš" posma pārbūve" īstenošanai 79/2020</t>
  </si>
  <si>
    <t>ELFLA projekta "Autoceļa "Rāvas kapi - Avoti" pārbūve" īstenošanai 80/2020</t>
  </si>
  <si>
    <t>ELFLA projekta "Dabas tūrisma un rekreācijas objekta izveide Durbē, 2.kārta" īstenošanai 1/2020</t>
  </si>
  <si>
    <t>05.02.2020</t>
  </si>
  <si>
    <t>11.02.2019</t>
  </si>
  <si>
    <t>ELFLA projekta "Veselību un fizisko aktivitāšu infrastruktūras izveide" īstenošanai 2/2020</t>
  </si>
  <si>
    <t>14.04.2020</t>
  </si>
  <si>
    <t>28.10.2020</t>
  </si>
  <si>
    <t>Ieguldījums SIA "Priekules nami" pamatkapitālā KF projekta "Ūdenssaimniecības pakalpojumu attīstība Priekules aglomerācijā" 2.kārtas īstenošanai</t>
  </si>
  <si>
    <t>05.03.2020</t>
  </si>
  <si>
    <t>Ieguldījums SIA "Priekules nami" pamatkapitālā KF projekta "Ūdenssaimniecības pakalpojumu attīstība Priekules aglomerācijā" 2.kārtas īstenošanai P-162/2021</t>
  </si>
  <si>
    <t>28.04.2021</t>
  </si>
  <si>
    <t>05.04.2022</t>
  </si>
  <si>
    <t>10.05.2021</t>
  </si>
  <si>
    <t>15.06.2021</t>
  </si>
  <si>
    <t>Investīciju projektu īstenošana (saistību pārjaunojums 2004-2017) PP-30/2021</t>
  </si>
  <si>
    <t>16.06.2021</t>
  </si>
  <si>
    <t>Kazdangas pārvaldes ēkas pārbūve par Kazdangas pirmsskolas izglītības iestādi "Ezītis"</t>
  </si>
  <si>
    <t>12.02.2020</t>
  </si>
  <si>
    <t>28.05.2021</t>
  </si>
  <si>
    <t>27.08.2021</t>
  </si>
  <si>
    <t>Prioritārais investīciju projekts "Skolas ielas pārbūve Priekulē, Priekules novadā" P-51/2021</t>
  </si>
  <si>
    <t>24.03.2021</t>
  </si>
  <si>
    <t>16.09.2022</t>
  </si>
  <si>
    <t>Projekta "Gājēju celiņa un apgaismojuma izbūve Rucavā, Rucavas pagastā, Rucavas novadā 1. un 2. kārtas būvdarbi" īstenošanai</t>
  </si>
  <si>
    <t>13.11.2020</t>
  </si>
  <si>
    <t>Projekta "Gājēju-riteņbraucēju celiņa izbūve Jelgavas ielas posmā no Zingberga ielas līdz iebrauktuvei uz peldētavu Aizputē" īstenošanai</t>
  </si>
  <si>
    <t>03.11.2021</t>
  </si>
  <si>
    <t>Projekta "Transporta infrastruktūras atjaunošana Durbē,, Durbes novadā" īstenošanai 400/2020</t>
  </si>
  <si>
    <t>15.10.2020</t>
  </si>
  <si>
    <t>14.09.2020</t>
  </si>
  <si>
    <t>Projekta "Ventspils ielas posma seguma atjaunošana Ventspils iela, Grobiņa, Grobiņas novads" īstenošanai</t>
  </si>
  <si>
    <t>Projekts "Daudzdzīvokļu dzīvojamās mājas "Teikas"būvniecības pabeigšana Vērgalē,Pāvilostas novadā "Īstenošana</t>
  </si>
  <si>
    <t>05.08.2021</t>
  </si>
  <si>
    <t>25.09.2019</t>
  </si>
  <si>
    <t>Rucavas novada pašvaldības autoceļa "Skrāblas ķoņi" pārbūve īstenošanai</t>
  </si>
  <si>
    <t>08.07.2021</t>
  </si>
  <si>
    <t>Uzņēmējdarbības attīstība Vaiņodes novadā atbilstoši pašvaldību attīstības programmā noteiktajai teritorijas ekonomiskajai specializācijai un balstoties uz vietējo uzņēmēju un iedzīvotāju vajadzībām</t>
  </si>
  <si>
    <t>04.09.2020</t>
  </si>
  <si>
    <t>30.03.2021</t>
  </si>
  <si>
    <t>KOPĀ:</t>
  </si>
  <si>
    <t>Galvojumi</t>
  </si>
  <si>
    <t>Finanšu ministrija</t>
  </si>
  <si>
    <t>01.08.2011</t>
  </si>
  <si>
    <t>SEB Banka</t>
  </si>
  <si>
    <t>Studiju maksa Rīgas Stradiņa universitātei</t>
  </si>
  <si>
    <t>26.10.2012</t>
  </si>
  <si>
    <t>Swedbank</t>
  </si>
  <si>
    <t>Grobiņas pagasta daudzdzīvokļa māju kapitālo remontu veikšanai</t>
  </si>
  <si>
    <t>23.10.2008</t>
  </si>
  <si>
    <t>08.12.2015</t>
  </si>
  <si>
    <t>SIA "Priekules nami" Kohēzijas fonda projekta "Ūdenssaimniecības pakalpojumu attīstība Priekules aglomerācijā 2.kārtas īstenošanai"</t>
  </si>
  <si>
    <t>23.04.2015</t>
  </si>
  <si>
    <t>Ūdenssaimniecības infrastruktūras attīstība Grobiņas novada Grobiņas pagasta Dubeņos īstenošanai</t>
  </si>
  <si>
    <t>27.01.2014</t>
  </si>
  <si>
    <t>Kopā saistības</t>
  </si>
  <si>
    <t>Nr.p.k.</t>
  </si>
  <si>
    <t>1</t>
  </si>
  <si>
    <t>3</t>
  </si>
  <si>
    <t>5</t>
  </si>
  <si>
    <t>6</t>
  </si>
  <si>
    <t>7</t>
  </si>
  <si>
    <t>8</t>
  </si>
  <si>
    <t>9</t>
  </si>
  <si>
    <t>10</t>
  </si>
  <si>
    <t>11</t>
  </si>
  <si>
    <t>13</t>
  </si>
  <si>
    <t>14</t>
  </si>
  <si>
    <t>15</t>
  </si>
  <si>
    <t>17</t>
  </si>
  <si>
    <t>18</t>
  </si>
  <si>
    <t>19</t>
  </si>
  <si>
    <t>20</t>
  </si>
  <si>
    <t>21</t>
  </si>
  <si>
    <t>22</t>
  </si>
  <si>
    <t>23</t>
  </si>
  <si>
    <t>24</t>
  </si>
  <si>
    <t>25</t>
  </si>
  <si>
    <t>26</t>
  </si>
  <si>
    <t>27</t>
  </si>
  <si>
    <t>29</t>
  </si>
  <si>
    <t>30</t>
  </si>
  <si>
    <t>31</t>
  </si>
  <si>
    <t>38</t>
  </si>
  <si>
    <t>39</t>
  </si>
  <si>
    <t>43</t>
  </si>
  <si>
    <t>Līguma Nr.</t>
  </si>
  <si>
    <t>A2/1/18/888</t>
  </si>
  <si>
    <t>17.12.2018</t>
  </si>
  <si>
    <t>A2/1/19/22</t>
  </si>
  <si>
    <t>A2/1/19/23</t>
  </si>
  <si>
    <t>A2/1/19/357</t>
  </si>
  <si>
    <t>ERAF projekta (Nr.5.5.1.0/17/I/009) "Dienvidkurzemes piekrastes mantojums cauri gadsimtiem" īstenošanai</t>
  </si>
  <si>
    <t>A2/1/19/371</t>
  </si>
  <si>
    <t>EJZF projekta (Nr.18-02-FL03-F043.0207-000004) "Ēkas "Centra Dzirnavas" vienkāršotā atjaunošana piekrastes kultūras mantojuma izmantošanas veicināšanai" īstenošanai</t>
  </si>
  <si>
    <t>A2/1/20/22</t>
  </si>
  <si>
    <t>A2/1/20/21</t>
  </si>
  <si>
    <t>A2/1/20/40</t>
  </si>
  <si>
    <t>A2/1/20/61</t>
  </si>
  <si>
    <t>A2/1/20/107</t>
  </si>
  <si>
    <t>A2/1/20/108</t>
  </si>
  <si>
    <t>A2/1/20/109</t>
  </si>
  <si>
    <t>A2/1/20/110</t>
  </si>
  <si>
    <t>A2/1/20/111</t>
  </si>
  <si>
    <t>A2/1/20/146</t>
  </si>
  <si>
    <t>ERAF projekta (Nr.3.3.1.0/18/I/009) "Uzņēmējdarbības attīstībai nepieciešamās infrastruktūras attīstība Grobiņas novadā" īstenošanai</t>
  </si>
  <si>
    <t>A2/1/20/621</t>
  </si>
  <si>
    <t>A2/1/20/651</t>
  </si>
  <si>
    <t>projekta "Transporta infrastruktūras atjaunošana Lieģos, Tadaiķu pagastā, Durbes novadā" īstenošanai</t>
  </si>
  <si>
    <t>A2/1/20/758</t>
  </si>
  <si>
    <t>A2/1/20/776</t>
  </si>
  <si>
    <t>A2/1/20/821</t>
  </si>
  <si>
    <t>A2/1/21/84</t>
  </si>
  <si>
    <t>A2/1/21/140</t>
  </si>
  <si>
    <t>Projekta "Ietves pārbūve Galvenā ielā Priekulē, Priekules novadā" īstenošanai</t>
  </si>
  <si>
    <t>A2/1/21/198</t>
  </si>
  <si>
    <t>11.05.2021</t>
  </si>
  <si>
    <t>A2/1/21/202</t>
  </si>
  <si>
    <t>A2/1/21/245</t>
  </si>
  <si>
    <t>A2/1/21/246</t>
  </si>
  <si>
    <t>A2/1/21/299</t>
  </si>
  <si>
    <t>Investīciju projektu īstenošanai (saistību pārjaunojums) PP-29/2021</t>
  </si>
  <si>
    <t>A2/1/21/302</t>
  </si>
  <si>
    <t>A2/1/21/390</t>
  </si>
  <si>
    <t>A2/1/21/466</t>
  </si>
  <si>
    <t>A2/1/21/515</t>
  </si>
  <si>
    <t>A2/1/21/689</t>
  </si>
  <si>
    <t>A2/1/21/690</t>
  </si>
  <si>
    <t>Investīciju projektu īstenošanai (saistību pāratjaunojums) PP-5/2022</t>
  </si>
  <si>
    <t>A2/1/22/71</t>
  </si>
  <si>
    <t>A2/1/22/392</t>
  </si>
  <si>
    <t>2</t>
  </si>
  <si>
    <t>12</t>
  </si>
  <si>
    <t>28</t>
  </si>
  <si>
    <t>Aizņēmuma līguma
summa EUR</t>
  </si>
  <si>
    <t>Parāds uz pārskata gada sākumu</t>
  </si>
  <si>
    <t xml:space="preserve">Parāds uz pārskata perioda beigām
</t>
  </si>
  <si>
    <t>Aizņēmuma apkalpo-
šanas izdevumi  gadā</t>
  </si>
  <si>
    <t>Aizņēmuma atmak-
sājamā daļa līdz pārskata gada beigām</t>
  </si>
  <si>
    <t xml:space="preserve"> A2/1/21/108</t>
  </si>
  <si>
    <t>A2/1/21/109</t>
  </si>
  <si>
    <t>32</t>
  </si>
  <si>
    <t>33</t>
  </si>
  <si>
    <t>34</t>
  </si>
  <si>
    <t>35</t>
  </si>
  <si>
    <t>36</t>
  </si>
  <si>
    <t>37</t>
  </si>
  <si>
    <t>41</t>
  </si>
  <si>
    <t>42</t>
  </si>
  <si>
    <t>569149</t>
  </si>
  <si>
    <t>3260</t>
  </si>
  <si>
    <t>217698</t>
  </si>
  <si>
    <t>682412</t>
  </si>
  <si>
    <t>123614</t>
  </si>
  <si>
    <t>886399</t>
  </si>
  <si>
    <t>297125</t>
  </si>
  <si>
    <t>Aizņēmējs</t>
  </si>
  <si>
    <t>Fiziska pesona</t>
  </si>
  <si>
    <t>SIA Priekules Nami</t>
  </si>
  <si>
    <t>Pārskats par aizņēmumiem, galvojumiem un saistību apmēru</t>
  </si>
  <si>
    <t>02.06.2023</t>
  </si>
  <si>
    <t>01.08.2023</t>
  </si>
  <si>
    <t>44</t>
  </si>
  <si>
    <t>45</t>
  </si>
  <si>
    <t>46</t>
  </si>
  <si>
    <t>47</t>
  </si>
  <si>
    <t>A2/1/23/234</t>
  </si>
  <si>
    <t>A2/1/23/235</t>
  </si>
  <si>
    <t>A2/1/23/232</t>
  </si>
  <si>
    <t>A2/1/23/123</t>
  </si>
  <si>
    <t>40</t>
  </si>
  <si>
    <t>A2/1/23/431</t>
  </si>
  <si>
    <t>20.10.2023</t>
  </si>
  <si>
    <t xml:space="preserve">                </t>
  </si>
  <si>
    <t>A2/1/24/71</t>
  </si>
  <si>
    <t>A2/1/24/179</t>
  </si>
  <si>
    <t>Transporta iegāde skolēnu pārvadāšanai (P170/2023)</t>
  </si>
  <si>
    <t>Grants ielu asfaltēšana Aizputes pilsētā, apvienojot ar autobusu pieturas izveidi Ceriņu ielā Aizputē (P169/2023)</t>
  </si>
  <si>
    <t>Projekta "Ēkas Lielajā ielā 54, Grobiņā, energoefektivitātes uzlabošana un pārbūve" investīciju īstenošanai (P-270/2022)</t>
  </si>
  <si>
    <t>Priekules mūzikas un mākslas skolas lietus ūdens kanalizācijas izbūve un vienkāršota fasādes atjaunošana" īstenošanai (P 367/2021)</t>
  </si>
  <si>
    <t>Investīciju projektu īstenošanai (saistību pāratjaunojums PP-18/2021)</t>
  </si>
  <si>
    <t>Uzņēmējdarbības attīstība Vaiņodes novadā atbilstoši pašvaldību attīstības programmā noteiktajai teritorijas ekonomiskajai specializācijai un balstoties uz vietējo uzņēmēju un iedzīvotāju vajadzībām (P-53/2021)</t>
  </si>
  <si>
    <t>Uzņēmējdarbības attīstība Vaiņodes novadā atbilstoši pašvaldību attīstības programmā noteiktajai teritorijas ekonomiskajai specializācijai un balstoties uz vietējo uzņēmēju un iedzīvotāju vajadzībām(P-54/2021)</t>
  </si>
  <si>
    <t>26.06.2024</t>
  </si>
  <si>
    <t>14.08.2024</t>
  </si>
  <si>
    <t>4</t>
  </si>
  <si>
    <t>23.05.2022</t>
  </si>
  <si>
    <t>SIA Grobiņas Namserviss</t>
  </si>
  <si>
    <t>A2/1/25/304</t>
  </si>
  <si>
    <t>A2/1/25/373</t>
  </si>
  <si>
    <t>A2/1/25/75</t>
  </si>
  <si>
    <t>ERAF projekts (Nr.2.1.3.1/1/24/A/004) "Priekules lietus ūdens sistēmas uzlabošana Liepājas ielas mikrorajonā"</t>
  </si>
  <si>
    <t>20.08.2025</t>
  </si>
  <si>
    <t>24.09.2025</t>
  </si>
  <si>
    <t xml:space="preserve">ELFLA projekts (Nr.25-02-CL22-COLA19.2201-000003)"Durbes stadiona atjaunošanas 2.kārta"īstenošanai </t>
  </si>
  <si>
    <t xml:space="preserve">Lietus ūdens novadīšanas un drenāžas sistēmas izbūve, pamatu hidroizolācija Kalētu Mūzikas un mākslas skolā </t>
  </si>
  <si>
    <t>17.06.2025</t>
  </si>
  <si>
    <t>100000</t>
  </si>
  <si>
    <t>176 420</t>
  </si>
  <si>
    <t>16</t>
  </si>
  <si>
    <t>48</t>
  </si>
  <si>
    <t>A2/1/26/9</t>
  </si>
  <si>
    <t>24.02.2026</t>
  </si>
  <si>
    <t>697205</t>
  </si>
  <si>
    <t>49</t>
  </si>
  <si>
    <t>50</t>
  </si>
  <si>
    <t>A2/1/26/133</t>
  </si>
  <si>
    <t>A2/1/26/205</t>
  </si>
  <si>
    <t>AF projekts (Nr.3.1.1.5.i.0/3/25/I/CFLA/002) "Izglītības iestāžu infrastruktūras uzlabošana Priekulē un Vaiņodē" (P-127/2026)</t>
  </si>
  <si>
    <t>AF projekts (Nr.3.1.2.1.i.0/1/22/I/CFLA/009) "Vides pieejamības nodrošināšana Avotu iela 2, Aizputē, Dienvidkurzemes novadā (P-195/2026)</t>
  </si>
  <si>
    <t>03.07.2026</t>
  </si>
  <si>
    <t>06.08.2026</t>
  </si>
  <si>
    <t>204965</t>
  </si>
  <si>
    <t>143101</t>
  </si>
  <si>
    <t>22.09.2026</t>
  </si>
  <si>
    <t>168 785</t>
  </si>
  <si>
    <t>51</t>
  </si>
  <si>
    <t>A2/1/26/261</t>
  </si>
  <si>
    <t>16.10.2026</t>
  </si>
  <si>
    <t>258998</t>
  </si>
  <si>
    <t>4. pielikums</t>
  </si>
  <si>
    <t>Dienvidkurzemes novada pašvaldības domes 2026. gada 29. oktobra</t>
  </si>
  <si>
    <t>saistošiem noteikumiem Nr. 2026/11</t>
  </si>
  <si>
    <t>Projekts "Autoceļa Ziemupe Žožas posma seguma nomaiņas Ziemupes centrā būvniecības ieceres dokumentācijas izstrāde, būvniecība un autoruzraudzība" (P70/2024)</t>
  </si>
  <si>
    <t>EJZAF projekts (Nr.25-02-UL05- U31421.103-000003) "Tirgus ielas pārbūve Pāvilostā zivsaimniecības tradīciju saglabāšanai un tūrisma veicināšanai piekrastē"</t>
  </si>
  <si>
    <t>Projekts "Pāvilostas Kalna ielas seguma un auto stāvlaukuma pārbūves, gājēju ietves izbūves būvniecības ieceres dokumentācijas izstrāde, autoruzraudzība un būvniecība"/. P-167/2024</t>
  </si>
  <si>
    <t>Projekta "Vērgales ciema siltumavota rekonstrukcija" īstenošana</t>
  </si>
  <si>
    <t>Projekta "Durbes pilsētas siltumavota rekonstrukcija" īstenošanai</t>
  </si>
  <si>
    <t>Prioritārais investīciju projekts "Ēkas Lielajā ielā 54, Grobiņā, energoefektivitātes uzlabošana un pārbūve" (P-346/2023)</t>
  </si>
  <si>
    <t>AF projekts (Nr.3.1.1.5.i.0/3/25/I/CFLA/002) "Izglītības iestāžu infrastruktūras uzlabošana Priekulē un Vaiņodē"</t>
  </si>
  <si>
    <t>14 Kurzemes reģiona pilsētu ūdenssaimniecību attīstības projekts - Grobiņa</t>
  </si>
  <si>
    <t>Siltumavota rekonstrukcija Celtnieku ielā 36, Grobiņā, Grobiņas novadā</t>
  </si>
  <si>
    <t>ELFLA projekta (Nr.17-02-A00403-000154) "Pašvaldības nozīmes koplietošanas meliorācijas sistēmas "Zoņu grāvis" Medzes pagastā, Grobiņas novadā pārbūve" īstenošanai</t>
  </si>
  <si>
    <t>ELFA projekta (Nr.19-02-A00702-000026) "Rucavas novada pašvaldības grants ceļu pārbūve" īstenošanai</t>
  </si>
  <si>
    <t>ERAF projekts (Nr.9.3.1.1/19/I/035) "Sabiedrībā balstītu sociālo pakalpojumu infrastruktūras izveide Rucavas novadā "īstenošanai</t>
  </si>
  <si>
    <t>""Mazās skolas" energoefektivitātes paaugstināšana Kalētu pag. Kalētu ciemā" Kalētu MMS (P-174/2021)</t>
  </si>
  <si>
    <t>Prioritārais investīciju projekts "Lietus ūdens atvades sistāmas izbūve Pavasara ielā, Aizputē, Dienvidkurzemes novadā" (P-77/2023)</t>
  </si>
  <si>
    <t>Pašvaldības autoceļa-Bārtas autoceļš-Limbiķi-Ālande pārbūve (P168/2023)</t>
  </si>
  <si>
    <t>Kohēzijas fonda projekta "Kapsēdes ciema centralizēto siltumenerģijas pārdales un sadales tīklu būvniecība Kapsēde, Medzes pagasts, Grobiņas novads" un Kohēzijas fonda projekta "Kapsēdes pamatskolas siltumavota rekonstrukcija "Kapsēdes pamatskola", Kapsēde, Medzes pagasts, Grobiņas novads" īstenošana</t>
  </si>
  <si>
    <t>ERAF projekta (Nr.4.2.2.0/17/I/072) "Energoefektivitātes paaugstināšana pirmsskolas izglītības iestādes "Čiekuriņš" ēkai" īstenošanai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</si>
</sst>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Ls &quot;* #,##0.00_-;&quot;-Ls &quot;* #,##0.00_-;_-&quot;Ls &quot;* \-??_-;_-@_-"/>
    <numFmt numFmtId="165" formatCode="0\.0"/>
  </numFmts>
  <fonts count="31">
    <font>
      <sz val="10"/>
      <name val="Arial"/>
      <family val="2"/>
      <charset val="186"/>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sz val="10"/>
      <name val="BaltHelvetica"/>
      <family val="2"/>
      <charset val="186"/>
    </font>
    <font>
      <b/>
      <sz val="18"/>
      <color indexed="56"/>
      <name val="Cambria"/>
      <family val="2"/>
      <charset val="186"/>
    </font>
    <font>
      <b/>
      <sz val="11"/>
      <color indexed="8"/>
      <name val="Calibri"/>
      <family val="2"/>
      <charset val="186"/>
    </font>
    <font>
      <sz val="10"/>
      <name val="BaltGaramond"/>
      <family val="2"/>
      <charset val="186"/>
    </font>
    <font>
      <sz val="11"/>
      <color indexed="10"/>
      <name val="Calibri"/>
      <family val="2"/>
      <charset val="186"/>
    </font>
    <font>
      <sz val="12"/>
      <name val="Times New Roman"/>
      <family val="1"/>
      <charset val="186"/>
    </font>
    <font>
      <sz val="11"/>
      <name val="Times New Roman"/>
      <family val="1"/>
      <charset val="186"/>
    </font>
    <font>
      <b/>
      <sz val="14"/>
      <name val="Times New Roman"/>
      <family val="1"/>
      <charset val="186"/>
    </font>
    <font>
      <b/>
      <sz val="11"/>
      <name val="Times New Roman"/>
      <family val="1"/>
      <charset val="186"/>
    </font>
    <font>
      <i/>
      <sz val="10"/>
      <name val="Times New Roman"/>
      <family val="1"/>
      <charset val="186"/>
    </font>
    <font>
      <sz val="10"/>
      <name val="Times New Roman"/>
      <family val="1"/>
      <charset val="186"/>
    </font>
    <font>
      <b/>
      <sz val="10"/>
      <name val="Times New Roman"/>
      <family val="1"/>
      <charset val="186"/>
    </font>
    <font>
      <i/>
      <sz val="12"/>
      <name val="Times New Roman"/>
      <family val="1"/>
      <charset val="186"/>
    </font>
    <font>
      <sz val="9"/>
      <name val="Times New Roman"/>
      <family val="1"/>
      <charset val="186"/>
    </font>
    <font>
      <sz val="10"/>
      <color rgb="FF000000"/>
      <name val="Times New Roman"/>
      <family val="2"/>
    </font>
    <font>
      <sz val="10"/>
      <name val="Arial"/>
      <family val="2"/>
      <charset val="186"/>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hair">
        <color indexed="8"/>
      </bottom>
      <diagonal/>
    </border>
    <border>
      <left style="hair">
        <color indexed="8"/>
      </left>
      <right style="hair">
        <color indexed="8"/>
      </right>
      <top style="hair">
        <color indexed="8"/>
      </top>
      <bottom style="hair">
        <color indexed="8"/>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indexed="8"/>
      </left>
      <right style="hair">
        <color indexed="8"/>
      </right>
      <top/>
      <bottom style="hair">
        <color indexed="8"/>
      </bottom>
      <diagonal/>
    </border>
    <border>
      <left style="hair">
        <color indexed="8"/>
      </left>
      <right style="hair">
        <color indexed="8"/>
      </right>
      <top style="hair">
        <color indexed="8"/>
      </top>
      <bottom/>
      <diagonal/>
    </border>
    <border>
      <left/>
      <right/>
      <top style="hair">
        <color indexed="8"/>
      </top>
      <bottom style="hair">
        <color indexed="8"/>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auto="1"/>
      </bottom>
      <diagonal/>
    </border>
    <border>
      <left style="hair">
        <color indexed="8"/>
      </left>
      <right/>
      <top style="hair">
        <color indexed="8"/>
      </top>
      <bottom/>
      <diagonal/>
    </border>
    <border>
      <left style="hair">
        <color rgb="FF000000"/>
      </left>
      <right style="hair">
        <color rgb="FF000000"/>
      </right>
      <top style="hair">
        <color rgb="FF000000"/>
      </top>
      <bottom style="hair">
        <color rgb="FF000000"/>
      </bottom>
      <diagonal/>
    </border>
  </borders>
  <cellStyleXfs count="105">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164" fontId="30" fillId="0" borderId="0" applyFill="0" applyBorder="0" applyAlignment="0" applyProtection="0"/>
    <xf numFmtId="164" fontId="30" fillId="0" borderId="0" applyFill="0" applyBorder="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3" borderId="7" applyNumberFormat="0" applyAlignment="0" applyProtection="0"/>
    <xf numFmtId="0" fontId="14" fillId="20" borderId="8" applyNumberFormat="0" applyAlignment="0" applyProtection="0"/>
    <xf numFmtId="0" fontId="15" fillId="0" borderId="0"/>
    <xf numFmtId="9" fontId="30" fillId="0" borderId="0" applyFill="0" applyBorder="0" applyAlignment="0" applyProtection="0"/>
    <xf numFmtId="0" fontId="30" fillId="0" borderId="0"/>
    <xf numFmtId="0" fontId="16" fillId="0" borderId="0" applyNumberFormat="0" applyFill="0" applyBorder="0" applyAlignment="0" applyProtection="0"/>
    <xf numFmtId="0" fontId="17" fillId="0" borderId="9" applyNumberFormat="0" applyFill="0" applyAlignment="0" applyProtection="0"/>
    <xf numFmtId="165" fontId="18" fillId="20" borderId="0" applyBorder="0" applyProtection="0"/>
    <xf numFmtId="0" fontId="19" fillId="0" borderId="0" applyNumberFormat="0" applyFill="0" applyBorder="0" applyAlignment="0" applyProtection="0"/>
  </cellStyleXfs>
  <cellXfs count="71">
    <xf numFmtId="0" fontId="0" fillId="0" borderId="0" xfId="0"/>
    <xf numFmtId="0" fontId="20" fillId="0" borderId="0" xfId="94" applyFont="1" applyProtection="1">
      <protection locked="0"/>
    </xf>
    <xf numFmtId="0" fontId="20" fillId="0" borderId="0" xfId="94" applyFont="1"/>
    <xf numFmtId="0" fontId="25" fillId="0" borderId="11" xfId="94" applyFont="1" applyBorder="1" applyAlignment="1">
      <alignment horizontal="center" vertical="center" wrapText="1"/>
    </xf>
    <xf numFmtId="0" fontId="26" fillId="0" borderId="11" xfId="94" applyFont="1" applyBorder="1" applyAlignment="1">
      <alignment horizontal="center" vertical="center" wrapText="1"/>
    </xf>
    <xf numFmtId="0" fontId="20" fillId="0" borderId="0" xfId="94" applyFont="1" applyAlignment="1">
      <alignment horizontal="center" wrapText="1"/>
    </xf>
    <xf numFmtId="49" fontId="25" fillId="0" borderId="11" xfId="94" applyNumberFormat="1" applyFont="1" applyBorder="1" applyAlignment="1">
      <alignment horizontal="center" wrapText="1"/>
    </xf>
    <xf numFmtId="0" fontId="25" fillId="0" borderId="11" xfId="94" applyFont="1" applyBorder="1" applyAlignment="1">
      <alignment horizontal="center" wrapText="1"/>
    </xf>
    <xf numFmtId="0" fontId="25" fillId="0" borderId="0" xfId="94" applyFont="1" applyAlignment="1">
      <alignment horizontal="center"/>
    </xf>
    <xf numFmtId="0" fontId="25" fillId="0" borderId="0" xfId="94" applyFont="1" applyAlignment="1">
      <alignment horizontal="center" wrapText="1"/>
    </xf>
    <xf numFmtId="49" fontId="25" fillId="0" borderId="0" xfId="94" applyNumberFormat="1" applyFont="1" applyAlignment="1">
      <alignment horizontal="center" wrapText="1"/>
    </xf>
    <xf numFmtId="49" fontId="23" fillId="0" borderId="0" xfId="94" applyNumberFormat="1" applyFont="1" applyAlignment="1">
      <alignment horizontal="left" wrapText="1"/>
    </xf>
    <xf numFmtId="49" fontId="25" fillId="0" borderId="11" xfId="94" applyNumberFormat="1" applyFont="1" applyBorder="1" applyAlignment="1" applyProtection="1">
      <alignment horizontal="center" vertical="center" wrapText="1"/>
      <protection locked="0"/>
    </xf>
    <xf numFmtId="49" fontId="25" fillId="0" borderId="11" xfId="94" applyNumberFormat="1" applyFont="1" applyBorder="1" applyAlignment="1" applyProtection="1">
      <alignment horizontal="left" vertical="center" wrapText="1"/>
      <protection locked="0"/>
    </xf>
    <xf numFmtId="3" fontId="25" fillId="0" borderId="11" xfId="94" applyNumberFormat="1" applyFont="1" applyBorder="1" applyAlignment="1" applyProtection="1">
      <alignment horizontal="right" vertical="center"/>
      <protection locked="0"/>
    </xf>
    <xf numFmtId="3" fontId="26" fillId="0" borderId="11" xfId="94" applyNumberFormat="1" applyFont="1" applyBorder="1" applyAlignment="1">
      <alignment horizontal="right" vertical="center" wrapText="1"/>
    </xf>
    <xf numFmtId="49" fontId="26" fillId="0" borderId="11" xfId="94" applyNumberFormat="1" applyFont="1" applyBorder="1" applyAlignment="1" applyProtection="1">
      <alignment horizontal="left" vertical="center" wrapText="1"/>
      <protection locked="0"/>
    </xf>
    <xf numFmtId="0" fontId="20" fillId="0" borderId="0" xfId="94" applyFont="1" applyAlignment="1" applyProtection="1">
      <alignment horizontal="center" vertical="center" wrapText="1"/>
      <protection locked="0"/>
    </xf>
    <xf numFmtId="49" fontId="26" fillId="0" borderId="0" xfId="94" applyNumberFormat="1" applyFont="1" applyAlignment="1" applyProtection="1">
      <alignment wrapText="1"/>
      <protection locked="0"/>
    </xf>
    <xf numFmtId="0" fontId="25" fillId="0" borderId="0" xfId="94" applyFont="1" applyAlignment="1" applyProtection="1">
      <alignment horizontal="right" vertical="center" wrapText="1"/>
      <protection locked="0"/>
    </xf>
    <xf numFmtId="49" fontId="26" fillId="0" borderId="18" xfId="94" applyNumberFormat="1" applyFont="1" applyBorder="1" applyAlignment="1" applyProtection="1">
      <alignment vertical="center" wrapText="1"/>
      <protection locked="0"/>
    </xf>
    <xf numFmtId="49" fontId="25" fillId="0" borderId="0" xfId="94" applyNumberFormat="1" applyFont="1" applyAlignment="1" applyProtection="1">
      <alignment horizontal="center" vertical="center" wrapText="1"/>
      <protection locked="0"/>
    </xf>
    <xf numFmtId="49" fontId="25" fillId="0" borderId="0" xfId="94" applyNumberFormat="1" applyFont="1" applyAlignment="1" applyProtection="1">
      <alignment wrapText="1"/>
      <protection locked="0"/>
    </xf>
    <xf numFmtId="0" fontId="25" fillId="0" borderId="10" xfId="94" applyFont="1" applyBorder="1" applyAlignment="1">
      <alignment horizontal="right" wrapText="1"/>
    </xf>
    <xf numFmtId="49" fontId="26" fillId="0" borderId="0" xfId="94" applyNumberFormat="1" applyFont="1" applyAlignment="1" applyProtection="1">
      <alignment vertical="center" wrapText="1"/>
      <protection locked="0"/>
    </xf>
    <xf numFmtId="0" fontId="25" fillId="0" borderId="10" xfId="94" applyFont="1" applyBorder="1" applyAlignment="1">
      <alignment horizontal="right" vertical="center" wrapText="1"/>
    </xf>
    <xf numFmtId="49" fontId="30" fillId="0" borderId="17" xfId="95" applyNumberFormat="1" applyBorder="1" applyAlignment="1">
      <alignment vertical="center" wrapText="1"/>
    </xf>
    <xf numFmtId="49" fontId="30" fillId="0" borderId="19" xfId="95" applyNumberFormat="1" applyBorder="1" applyAlignment="1">
      <alignment vertical="center" wrapText="1"/>
    </xf>
    <xf numFmtId="0" fontId="25" fillId="0" borderId="0" xfId="94" applyFont="1" applyAlignment="1">
      <alignment horizontal="right" vertical="center" wrapText="1"/>
    </xf>
    <xf numFmtId="49" fontId="20" fillId="0" borderId="0" xfId="94" applyNumberFormat="1" applyFont="1" applyProtection="1">
      <protection locked="0"/>
    </xf>
    <xf numFmtId="49" fontId="27" fillId="0" borderId="0" xfId="94" applyNumberFormat="1" applyFont="1" applyProtection="1">
      <protection locked="0"/>
    </xf>
    <xf numFmtId="0" fontId="27" fillId="0" borderId="0" xfId="94" applyFont="1" applyProtection="1">
      <protection locked="0"/>
    </xf>
    <xf numFmtId="49" fontId="25" fillId="0" borderId="0" xfId="94" applyNumberFormat="1" applyFont="1"/>
    <xf numFmtId="49" fontId="20" fillId="0" borderId="0" xfId="94" applyNumberFormat="1" applyFont="1"/>
    <xf numFmtId="0" fontId="21" fillId="0" borderId="18" xfId="94" applyFont="1" applyBorder="1" applyProtection="1">
      <protection locked="0"/>
    </xf>
    <xf numFmtId="0" fontId="21" fillId="0" borderId="17" xfId="94" applyFont="1" applyBorder="1" applyProtection="1">
      <protection locked="0"/>
    </xf>
    <xf numFmtId="3" fontId="20" fillId="0" borderId="0" xfId="94" applyNumberFormat="1" applyFont="1" applyProtection="1">
      <protection locked="0"/>
    </xf>
    <xf numFmtId="1" fontId="25" fillId="0" borderId="11" xfId="94" applyNumberFormat="1" applyFont="1" applyBorder="1" applyAlignment="1" applyProtection="1">
      <alignment horizontal="center" vertical="center" wrapText="1"/>
      <protection locked="0"/>
    </xf>
    <xf numFmtId="1" fontId="26" fillId="0" borderId="11" xfId="94" applyNumberFormat="1" applyFont="1" applyBorder="1" applyAlignment="1" applyProtection="1">
      <alignment horizontal="center" vertical="center" wrapText="1"/>
      <protection locked="0"/>
    </xf>
    <xf numFmtId="49" fontId="25" fillId="0" borderId="18" xfId="94" applyNumberFormat="1" applyFont="1" applyBorder="1" applyAlignment="1" applyProtection="1">
      <alignment horizontal="center" vertical="center" wrapText="1"/>
      <protection locked="0"/>
    </xf>
    <xf numFmtId="1" fontId="25" fillId="0" borderId="19" xfId="94" applyNumberFormat="1" applyFont="1" applyBorder="1" applyAlignment="1" applyProtection="1">
      <alignment horizontal="center" vertical="center" wrapText="1"/>
      <protection locked="0"/>
    </xf>
    <xf numFmtId="1" fontId="25" fillId="0" borderId="20" xfId="94" applyNumberFormat="1" applyFont="1" applyBorder="1" applyAlignment="1" applyProtection="1">
      <alignment horizontal="center" vertical="center" wrapText="1"/>
      <protection locked="0"/>
    </xf>
    <xf numFmtId="3" fontId="25" fillId="0" borderId="11" xfId="94" applyNumberFormat="1" applyFont="1" applyBorder="1" applyAlignment="1" applyProtection="1">
      <alignment horizontal="center" vertical="center"/>
      <protection locked="0"/>
    </xf>
    <xf numFmtId="10" fontId="30" fillId="0" borderId="0" xfId="99" applyNumberFormat="1" applyProtection="1">
      <protection locked="0"/>
    </xf>
    <xf numFmtId="0" fontId="0" fillId="0" borderId="0" xfId="0" applyAlignment="1">
      <alignment horizontal="right"/>
    </xf>
    <xf numFmtId="0" fontId="21" fillId="0" borderId="19" xfId="94" applyFont="1" applyBorder="1" applyProtection="1">
      <protection locked="0"/>
    </xf>
    <xf numFmtId="49" fontId="21" fillId="0" borderId="11" xfId="94" applyNumberFormat="1" applyFont="1" applyBorder="1" applyAlignment="1" applyProtection="1">
      <alignment horizontal="center" vertical="center"/>
      <protection locked="0"/>
    </xf>
    <xf numFmtId="0" fontId="24" fillId="0" borderId="0" xfId="94" applyFont="1" applyAlignment="1" applyProtection="1">
      <alignment horizontal="right"/>
      <protection locked="0"/>
    </xf>
    <xf numFmtId="3" fontId="26" fillId="0" borderId="15" xfId="94" applyNumberFormat="1" applyFont="1" applyBorder="1" applyAlignment="1">
      <alignment horizontal="right" vertical="center" wrapText="1"/>
    </xf>
    <xf numFmtId="1" fontId="25" fillId="0" borderId="0" xfId="94" applyNumberFormat="1" applyFont="1" applyAlignment="1" applyProtection="1">
      <alignment horizontal="center" vertical="center" wrapText="1"/>
      <protection locked="0"/>
    </xf>
    <xf numFmtId="0" fontId="25" fillId="0" borderId="11" xfId="94" applyFont="1" applyBorder="1" applyAlignment="1" applyProtection="1">
      <alignment horizontal="center" vertical="center" wrapText="1"/>
      <protection locked="0"/>
    </xf>
    <xf numFmtId="0" fontId="25" fillId="0" borderId="11" xfId="0" applyFont="1" applyBorder="1" applyAlignment="1">
      <alignment horizontal="center" vertical="center"/>
    </xf>
    <xf numFmtId="0" fontId="25" fillId="0" borderId="21" xfId="94" applyFont="1" applyBorder="1" applyAlignment="1" applyProtection="1">
      <alignment horizontal="center" vertical="center" wrapText="1"/>
      <protection locked="0"/>
    </xf>
    <xf numFmtId="0" fontId="25" fillId="0" borderId="14" xfId="94" applyFont="1" applyBorder="1" applyAlignment="1">
      <alignment horizontal="center" vertical="center" wrapText="1"/>
    </xf>
    <xf numFmtId="1" fontId="25" fillId="0" borderId="0" xfId="94" applyNumberFormat="1" applyFont="1" applyAlignment="1" applyProtection="1">
      <alignment horizontal="right" vertical="center" wrapText="1"/>
      <protection locked="0"/>
    </xf>
    <xf numFmtId="49" fontId="29" fillId="0" borderId="22" xfId="0" applyNumberFormat="1" applyFont="1" applyBorder="1" applyAlignment="1" applyProtection="1">
      <alignment horizontal="left" vertical="center" wrapText="1"/>
      <protection locked="0"/>
    </xf>
    <xf numFmtId="1" fontId="20" fillId="0" borderId="0" xfId="94" applyNumberFormat="1" applyFont="1" applyProtection="1">
      <protection locked="0"/>
    </xf>
    <xf numFmtId="3" fontId="25" fillId="0" borderId="0" xfId="94" applyNumberFormat="1" applyFont="1" applyAlignment="1" applyProtection="1">
      <alignment horizontal="right" vertical="center"/>
      <protection locked="0"/>
    </xf>
    <xf numFmtId="49" fontId="29" fillId="0" borderId="0" xfId="0" applyNumberFormat="1" applyFont="1" applyAlignment="1" applyProtection="1">
      <alignment horizontal="left" vertical="center" wrapText="1"/>
      <protection locked="0"/>
    </xf>
    <xf numFmtId="0" fontId="22" fillId="0" borderId="17" xfId="94" applyFont="1" applyBorder="1" applyAlignment="1" applyProtection="1">
      <alignment horizontal="center"/>
      <protection locked="0"/>
    </xf>
    <xf numFmtId="49" fontId="26" fillId="0" borderId="10" xfId="94" applyNumberFormat="1" applyFont="1" applyBorder="1" applyAlignment="1">
      <alignment horizontal="left" vertical="top" wrapText="1"/>
    </xf>
    <xf numFmtId="49" fontId="25" fillId="0" borderId="16" xfId="94" applyNumberFormat="1" applyFont="1" applyBorder="1" applyAlignment="1">
      <alignment horizontal="center" vertical="center" wrapText="1"/>
    </xf>
    <xf numFmtId="49" fontId="25" fillId="0" borderId="15" xfId="94" applyNumberFormat="1" applyFont="1" applyBorder="1" applyAlignment="1">
      <alignment horizontal="center" vertical="center" wrapText="1"/>
    </xf>
    <xf numFmtId="0" fontId="28" fillId="0" borderId="14" xfId="0" applyFont="1" applyBorder="1" applyAlignment="1">
      <alignment horizontal="center" vertical="center" wrapText="1"/>
    </xf>
    <xf numFmtId="49" fontId="28" fillId="0" borderId="0" xfId="94" applyNumberFormat="1" applyFont="1" applyAlignment="1">
      <alignment horizontal="left" vertical="top" wrapText="1"/>
    </xf>
    <xf numFmtId="49" fontId="25" fillId="0" borderId="11" xfId="94" applyNumberFormat="1" applyFont="1" applyBorder="1" applyAlignment="1">
      <alignment horizontal="center" vertical="center" wrapText="1"/>
    </xf>
    <xf numFmtId="49" fontId="25" fillId="0" borderId="11" xfId="95" applyNumberFormat="1" applyFont="1" applyBorder="1" applyAlignment="1">
      <alignment horizontal="center" vertical="center" wrapText="1"/>
    </xf>
    <xf numFmtId="0" fontId="28" fillId="0" borderId="13" xfId="0" applyFont="1" applyBorder="1" applyAlignment="1">
      <alignment horizontal="center" vertical="center" wrapText="1"/>
    </xf>
    <xf numFmtId="0" fontId="28" fillId="0" borderId="12" xfId="0" applyFont="1" applyBorder="1" applyAlignment="1">
      <alignment horizontal="center" vertical="center" wrapText="1"/>
    </xf>
    <xf numFmtId="0" fontId="25" fillId="0" borderId="11" xfId="94" applyFont="1" applyBorder="1" applyAlignment="1" applyProtection="1">
      <alignment horizontal="center" wrapText="1"/>
      <protection locked="0"/>
    </xf>
    <xf numFmtId="49" fontId="26" fillId="0" borderId="10" xfId="94" applyNumberFormat="1" applyFont="1" applyBorder="1" applyAlignment="1" applyProtection="1">
      <alignment horizontal="center" wrapText="1"/>
      <protection locked="0"/>
    </xf>
  </cellXfs>
  <cellStyles count="105">
    <cellStyle name="20% - Accent1 2 2" xfId="1"/>
    <cellStyle name="20% - Accent1 2 2 2" xfId="2"/>
    <cellStyle name="20% - Accent1 2 2 3" xfId="3"/>
    <cellStyle name="20% - Accent2 2 2" xfId="4"/>
    <cellStyle name="20% - Accent2 2 2 2" xfId="5"/>
    <cellStyle name="20% - Accent2 2 2 3" xfId="6"/>
    <cellStyle name="20% - Accent3 2 2" xfId="7"/>
    <cellStyle name="20% - Accent3 2 2 2" xfId="8"/>
    <cellStyle name="20% - Accent3 2 2 3" xfId="9"/>
    <cellStyle name="20% - Accent4 2 2" xfId="10"/>
    <cellStyle name="20% - Accent4 2 2 2" xfId="11"/>
    <cellStyle name="20% - Accent4 2 2 3" xfId="12"/>
    <cellStyle name="20% - Accent5 2 2" xfId="13"/>
    <cellStyle name="20% - Accent5 2 2 2" xfId="14"/>
    <cellStyle name="20% - Accent5 2 2 3" xfId="15"/>
    <cellStyle name="20% - Accent6 2 2" xfId="16"/>
    <cellStyle name="20% - Accent6 2 2 2" xfId="17"/>
    <cellStyle name="20% - Accent6 2 2 3" xfId="18"/>
    <cellStyle name="40% - Accent1 2 2" xfId="19"/>
    <cellStyle name="40% - Accent1 2 2 2" xfId="20"/>
    <cellStyle name="40% - Accent1 2 2 3" xfId="21"/>
    <cellStyle name="40% - Accent2 2 2" xfId="22"/>
    <cellStyle name="40% - Accent2 2 2 2" xfId="23"/>
    <cellStyle name="40% - Accent2 2 2 3" xfId="24"/>
    <cellStyle name="40% - Accent3 2 2" xfId="25"/>
    <cellStyle name="40% - Accent3 2 2 2" xfId="26"/>
    <cellStyle name="40% - Accent3 2 2 3" xfId="27"/>
    <cellStyle name="40% - Accent4 2 2" xfId="28"/>
    <cellStyle name="40% - Accent4 2 2 2" xfId="29"/>
    <cellStyle name="40% - Accent4 2 2 3" xfId="30"/>
    <cellStyle name="40% - Accent5 2 2" xfId="31"/>
    <cellStyle name="40% - Accent5 2 2 2" xfId="32"/>
    <cellStyle name="40% - Accent5 2 2 3" xfId="33"/>
    <cellStyle name="40% - Accent6 2 2" xfId="34"/>
    <cellStyle name="40% - Accent6 2 2 2" xfId="35"/>
    <cellStyle name="40% - Accent6 2 2 3" xfId="36"/>
    <cellStyle name="60% - Accent1 2 2" xfId="37"/>
    <cellStyle name="60% - Accent2 2 2" xfId="38"/>
    <cellStyle name="60% - Accent3 2 2" xfId="39"/>
    <cellStyle name="60% - Accent4 2 2" xfId="40"/>
    <cellStyle name="60% - Accent5 2 2" xfId="41"/>
    <cellStyle name="60% - Accent6 2 2" xfId="42"/>
    <cellStyle name="Accent1 2 2" xfId="43"/>
    <cellStyle name="Accent2 2 2" xfId="44"/>
    <cellStyle name="Accent3 2 2" xfId="45"/>
    <cellStyle name="Accent4 2 2" xfId="46"/>
    <cellStyle name="Accent5 2 2" xfId="47"/>
    <cellStyle name="Accent6 2 2" xfId="48"/>
    <cellStyle name="Bad 2 2" xfId="49"/>
    <cellStyle name="Calculation 2 2" xfId="50"/>
    <cellStyle name="Check Cell 2 2" xfId="51"/>
    <cellStyle name="Currency 2" xfId="52"/>
    <cellStyle name="Currency 2 2" xfId="53"/>
    <cellStyle name="Explanatory Text 2 2" xfId="54"/>
    <cellStyle name="Good 2 2" xfId="55"/>
    <cellStyle name="Heading 1 2 2" xfId="56"/>
    <cellStyle name="Heading 2 2 2" xfId="57"/>
    <cellStyle name="Heading 3 2 2" xfId="58"/>
    <cellStyle name="Heading 4 2 2" xfId="59"/>
    <cellStyle name="Input 2 2" xfId="60"/>
    <cellStyle name="Linked Cell 2 2" xfId="61"/>
    <cellStyle name="Neutral 2 2" xfId="62"/>
    <cellStyle name="Normal" xfId="0" builtinId="0"/>
    <cellStyle name="Normal 10" xfId="63"/>
    <cellStyle name="Normal 10 2" xfId="64"/>
    <cellStyle name="Normal 11" xfId="65"/>
    <cellStyle name="Normal 11 2" xfId="66"/>
    <cellStyle name="Normal 12" xfId="67"/>
    <cellStyle name="Normal 12 2" xfId="68"/>
    <cellStyle name="Normal 13" xfId="69"/>
    <cellStyle name="Normal 13 2" xfId="70"/>
    <cellStyle name="Normal 14" xfId="71"/>
    <cellStyle name="Normal 14 2" xfId="72"/>
    <cellStyle name="Normal 15" xfId="73"/>
    <cellStyle name="Normal 15 2" xfId="74"/>
    <cellStyle name="Normal 16" xfId="75"/>
    <cellStyle name="Normal 16 2" xfId="76"/>
    <cellStyle name="Normal 18" xfId="77"/>
    <cellStyle name="Normal 2" xfId="78"/>
    <cellStyle name="Normal 2 2" xfId="79"/>
    <cellStyle name="Normal 20" xfId="80"/>
    <cellStyle name="Normal 20 2" xfId="81"/>
    <cellStyle name="Normal 21" xfId="82"/>
    <cellStyle name="Normal 21 2" xfId="83"/>
    <cellStyle name="Normal 3 2" xfId="84"/>
    <cellStyle name="Normal 4" xfId="85"/>
    <cellStyle name="Normal 4 2" xfId="86"/>
    <cellStyle name="Normal 4_7-4" xfId="87"/>
    <cellStyle name="Normal 5" xfId="88"/>
    <cellStyle name="Normal 5 2" xfId="89"/>
    <cellStyle name="Normal 8" xfId="90"/>
    <cellStyle name="Normal 8 2" xfId="91"/>
    <cellStyle name="Normal 9" xfId="92"/>
    <cellStyle name="Normal 9 2" xfId="93"/>
    <cellStyle name="Normal_Pamatformas" xfId="94"/>
    <cellStyle name="Normal_Veidlapa_2008_oktobris_(5.piel)_(2)" xfId="95"/>
    <cellStyle name="Note 2 2" xfId="96"/>
    <cellStyle name="Output 2 2" xfId="97"/>
    <cellStyle name="Parastais_FMLikp01_p05_221205_pap_afp_makp" xfId="98"/>
    <cellStyle name="Percent" xfId="99" builtinId="5"/>
    <cellStyle name="Style 1" xfId="100"/>
    <cellStyle name="Title 2 2" xfId="101"/>
    <cellStyle name="Total 2 2" xfId="102"/>
    <cellStyle name="V?st." xfId="103"/>
    <cellStyle name="Warning Text 2 2" xfId="1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H97"/>
  <sheetViews>
    <sheetView tabSelected="1" zoomScale="70" zoomScaleNormal="70" zoomScaleSheetLayoutView="100" workbookViewId="0">
      <pane ySplit="9" topLeftCell="A10" activePane="bottomLeft" state="frozen"/>
      <selection pane="bottomLeft" activeCell="U1" sqref="U1"/>
    </sheetView>
  </sheetViews>
  <sheetFormatPr defaultRowHeight="15.75"/>
  <cols>
    <col min="1" max="1" width="3.7109375" style="1" customWidth="1"/>
    <col min="2" max="2" width="8" style="2" customWidth="1"/>
    <col min="3" max="3" width="12.42578125" style="2" customWidth="1"/>
    <col min="4" max="4" width="25" style="2" customWidth="1"/>
    <col min="5" max="5" width="11.28515625" style="2" customWidth="1"/>
    <col min="6" max="6" width="11.5703125" style="2" customWidth="1"/>
    <col min="7" max="7" width="15.28515625" style="2" customWidth="1"/>
    <col min="8" max="8" width="13.140625" style="2" customWidth="1"/>
    <col min="9" max="9" width="16.28515625" style="2" customWidth="1"/>
    <col min="10" max="10" width="12.7109375" style="2" customWidth="1"/>
    <col min="11" max="11" width="10" style="1" customWidth="1"/>
    <col min="12" max="12" width="11.85546875" style="1" customWidth="1"/>
    <col min="13" max="13" width="10.85546875" style="1" customWidth="1"/>
    <col min="14" max="14" width="10.5703125" style="1" customWidth="1"/>
    <col min="15" max="15" width="10.140625" style="1" customWidth="1"/>
    <col min="16" max="18" width="11.28515625" style="1" customWidth="1"/>
    <col min="19" max="19" width="14.28515625" style="1" customWidth="1"/>
    <col min="20" max="20" width="15.85546875" style="1" customWidth="1"/>
    <col min="21" max="31" width="9.140625" style="1" customWidth="1"/>
    <col min="32" max="32" width="11.28515625" style="1" bestFit="1" customWidth="1"/>
    <col min="33" max="242" width="9.140625" style="1" customWidth="1"/>
  </cols>
  <sheetData>
    <row r="1" spans="1:19">
      <c r="S1" s="44" t="s">
        <v>240</v>
      </c>
    </row>
    <row r="2" spans="1:19">
      <c r="S2" s="44" t="s">
        <v>241</v>
      </c>
    </row>
    <row r="3" spans="1:19">
      <c r="S3" s="44" t="s">
        <v>242</v>
      </c>
    </row>
    <row r="5" spans="1:19" ht="18.75">
      <c r="A5" s="34"/>
      <c r="B5" s="35"/>
      <c r="C5" s="35"/>
      <c r="D5" s="35"/>
      <c r="E5" s="35"/>
      <c r="F5" s="35"/>
      <c r="G5" s="35"/>
      <c r="H5" s="35"/>
      <c r="I5" s="59" t="s">
        <v>179</v>
      </c>
      <c r="J5" s="59"/>
      <c r="K5" s="59"/>
      <c r="L5" s="59"/>
      <c r="M5" s="59"/>
      <c r="N5" s="59"/>
      <c r="O5" s="35"/>
      <c r="P5" s="45"/>
      <c r="Q5" s="45"/>
      <c r="R5" s="45"/>
      <c r="S5" s="46"/>
    </row>
    <row r="6" spans="1:19" ht="30.75" customHeight="1">
      <c r="S6" s="47" t="s">
        <v>1</v>
      </c>
    </row>
    <row r="7" spans="1:19" ht="21" customHeight="1">
      <c r="A7" s="65" t="s">
        <v>76</v>
      </c>
      <c r="B7" s="65" t="s">
        <v>2</v>
      </c>
      <c r="C7" s="66" t="s">
        <v>106</v>
      </c>
      <c r="D7" s="65" t="s">
        <v>3</v>
      </c>
      <c r="E7" s="65" t="s">
        <v>4</v>
      </c>
      <c r="F7" s="65" t="s">
        <v>154</v>
      </c>
      <c r="G7" s="61" t="s">
        <v>155</v>
      </c>
      <c r="H7" s="63" t="s">
        <v>156</v>
      </c>
      <c r="I7" s="63" t="s">
        <v>157</v>
      </c>
      <c r="J7" s="67" t="s">
        <v>158</v>
      </c>
      <c r="K7" s="69"/>
      <c r="L7" s="69"/>
      <c r="M7" s="69"/>
      <c r="N7" s="69"/>
      <c r="O7" s="69"/>
      <c r="P7" s="69"/>
      <c r="Q7" s="69"/>
      <c r="R7" s="69"/>
      <c r="S7" s="69"/>
    </row>
    <row r="8" spans="1:19" s="5" customFormat="1" ht="67.5" customHeight="1">
      <c r="A8" s="65"/>
      <c r="B8" s="65"/>
      <c r="C8" s="66"/>
      <c r="D8" s="65"/>
      <c r="E8" s="65"/>
      <c r="F8" s="65"/>
      <c r="G8" s="62"/>
      <c r="H8" s="63"/>
      <c r="I8" s="63"/>
      <c r="J8" s="68"/>
      <c r="K8" s="3">
        <v>2026</v>
      </c>
      <c r="L8" s="3">
        <v>2027</v>
      </c>
      <c r="M8" s="3">
        <v>2028</v>
      </c>
      <c r="N8" s="3">
        <v>2029</v>
      </c>
      <c r="O8" s="3">
        <v>2030</v>
      </c>
      <c r="P8" s="3">
        <v>2031</v>
      </c>
      <c r="Q8" s="3">
        <v>2032</v>
      </c>
      <c r="R8" s="3" t="s">
        <v>5</v>
      </c>
      <c r="S8" s="4" t="s">
        <v>6</v>
      </c>
    </row>
    <row r="9" spans="1:19" s="9" customFormat="1" ht="12.75">
      <c r="A9" s="6" t="s">
        <v>7</v>
      </c>
      <c r="B9" s="6" t="s">
        <v>8</v>
      </c>
      <c r="C9" s="6" t="s">
        <v>9</v>
      </c>
      <c r="D9" s="6" t="s">
        <v>10</v>
      </c>
      <c r="E9" s="6" t="s">
        <v>11</v>
      </c>
      <c r="F9" s="6"/>
      <c r="G9" s="6"/>
      <c r="H9" s="6"/>
      <c r="I9" s="6"/>
      <c r="J9" s="6"/>
      <c r="K9" s="7">
        <v>1</v>
      </c>
      <c r="L9" s="7">
        <v>2</v>
      </c>
      <c r="M9" s="7">
        <v>3</v>
      </c>
      <c r="N9" s="7">
        <v>4</v>
      </c>
      <c r="O9" s="7">
        <v>5</v>
      </c>
      <c r="P9" s="7">
        <v>6</v>
      </c>
      <c r="Q9" s="7">
        <v>7</v>
      </c>
      <c r="R9" s="7">
        <v>8</v>
      </c>
      <c r="S9" s="7">
        <v>9</v>
      </c>
    </row>
    <row r="10" spans="1:19" s="9" customFormat="1" ht="15.75" customHeight="1">
      <c r="A10" s="10"/>
      <c r="B10" s="60" t="s">
        <v>12</v>
      </c>
      <c r="C10" s="60"/>
      <c r="D10" s="11"/>
      <c r="E10" s="11"/>
      <c r="F10" s="11"/>
      <c r="G10" s="11"/>
      <c r="H10" s="11"/>
      <c r="I10" s="11"/>
      <c r="J10" s="11"/>
      <c r="K10" s="8"/>
      <c r="L10" s="8"/>
      <c r="M10" s="8"/>
      <c r="N10" s="8"/>
      <c r="O10" s="8"/>
      <c r="P10" s="8"/>
      <c r="Q10" s="8"/>
      <c r="R10" s="8"/>
      <c r="S10" s="8"/>
    </row>
    <row r="11" spans="1:19" s="9" customFormat="1" ht="89.25">
      <c r="A11" s="12" t="s">
        <v>77</v>
      </c>
      <c r="B11" s="13" t="s">
        <v>13</v>
      </c>
      <c r="C11" s="12" t="s">
        <v>107</v>
      </c>
      <c r="D11" s="13" t="s">
        <v>14</v>
      </c>
      <c r="E11" s="12" t="s">
        <v>108</v>
      </c>
      <c r="F11" s="50">
        <v>45295</v>
      </c>
      <c r="G11" s="37">
        <v>33624</v>
      </c>
      <c r="H11" s="37">
        <f>G11-J11</f>
        <v>31756</v>
      </c>
      <c r="I11" s="37">
        <f>K11-J11</f>
        <v>1058.9000000000001</v>
      </c>
      <c r="J11" s="37">
        <v>1868</v>
      </c>
      <c r="K11" s="14">
        <v>2926.9</v>
      </c>
      <c r="L11" s="14">
        <v>3167.83</v>
      </c>
      <c r="M11" s="14">
        <v>3171.47</v>
      </c>
      <c r="N11" s="14">
        <v>3085.85</v>
      </c>
      <c r="O11" s="14">
        <v>3003.77</v>
      </c>
      <c r="P11" s="14">
        <v>2921.8199999999997</v>
      </c>
      <c r="Q11" s="14">
        <v>2842.66</v>
      </c>
      <c r="R11" s="14">
        <v>25829.879999999997</v>
      </c>
      <c r="S11" s="15">
        <f>SUM(K11:R11)</f>
        <v>46950.179999999993</v>
      </c>
    </row>
    <row r="12" spans="1:19" s="9" customFormat="1" ht="76.5">
      <c r="A12" s="12" t="s">
        <v>151</v>
      </c>
      <c r="B12" s="13" t="s">
        <v>13</v>
      </c>
      <c r="C12" s="12" t="s">
        <v>109</v>
      </c>
      <c r="D12" s="13" t="s">
        <v>259</v>
      </c>
      <c r="E12" s="12" t="s">
        <v>24</v>
      </c>
      <c r="F12" s="50">
        <v>773760</v>
      </c>
      <c r="G12" s="37">
        <v>532597</v>
      </c>
      <c r="H12" s="37">
        <f t="shared" ref="H12:H54" si="0">G12-J12</f>
        <v>492401</v>
      </c>
      <c r="I12" s="37">
        <f t="shared" ref="I12:I60" si="1">K12-J12</f>
        <v>14111.36</v>
      </c>
      <c r="J12" s="37">
        <v>40196</v>
      </c>
      <c r="K12" s="14">
        <v>54307.360000000001</v>
      </c>
      <c r="L12" s="14">
        <v>56462.990000000005</v>
      </c>
      <c r="M12" s="14">
        <v>57115</v>
      </c>
      <c r="N12" s="14">
        <v>55547.18</v>
      </c>
      <c r="O12" s="14">
        <v>54026.23</v>
      </c>
      <c r="P12" s="14">
        <v>52507.37</v>
      </c>
      <c r="Q12" s="14">
        <v>51019.749999999993</v>
      </c>
      <c r="R12" s="14">
        <v>284240.05999999994</v>
      </c>
      <c r="S12" s="15">
        <f>SUM(K12:R12)</f>
        <v>665225.93999999994</v>
      </c>
    </row>
    <row r="13" spans="1:19" s="9" customFormat="1" ht="89.25">
      <c r="A13" s="12" t="s">
        <v>78</v>
      </c>
      <c r="B13" s="13" t="s">
        <v>13</v>
      </c>
      <c r="C13" s="12" t="s">
        <v>110</v>
      </c>
      <c r="D13" s="13" t="s">
        <v>252</v>
      </c>
      <c r="E13" s="12" t="s">
        <v>24</v>
      </c>
      <c r="F13" s="51">
        <v>139964</v>
      </c>
      <c r="G13" s="37">
        <v>1592</v>
      </c>
      <c r="H13" s="37">
        <f t="shared" si="0"/>
        <v>0</v>
      </c>
      <c r="I13" s="37">
        <f t="shared" si="1"/>
        <v>18</v>
      </c>
      <c r="J13" s="37">
        <v>1592</v>
      </c>
      <c r="K13" s="14">
        <v>1610</v>
      </c>
      <c r="L13" s="14">
        <v>0</v>
      </c>
      <c r="M13" s="14">
        <v>0</v>
      </c>
      <c r="N13" s="14">
        <v>0</v>
      </c>
      <c r="O13" s="14">
        <v>0</v>
      </c>
      <c r="P13" s="14">
        <v>0</v>
      </c>
      <c r="Q13" s="14">
        <v>0</v>
      </c>
      <c r="R13" s="14">
        <v>0</v>
      </c>
      <c r="S13" s="15">
        <f t="shared" ref="S13:S59" si="2">SUM(K13:R13)</f>
        <v>1610</v>
      </c>
    </row>
    <row r="14" spans="1:19" s="9" customFormat="1" ht="63.75">
      <c r="A14" s="12" t="s">
        <v>205</v>
      </c>
      <c r="B14" s="13" t="s">
        <v>13</v>
      </c>
      <c r="C14" s="12" t="s">
        <v>111</v>
      </c>
      <c r="D14" s="13" t="s">
        <v>112</v>
      </c>
      <c r="E14" s="12" t="s">
        <v>54</v>
      </c>
      <c r="F14" s="51">
        <v>102180</v>
      </c>
      <c r="G14" s="37">
        <v>20766</v>
      </c>
      <c r="H14" s="37">
        <f t="shared" si="0"/>
        <v>4478</v>
      </c>
      <c r="I14" s="37">
        <f t="shared" si="1"/>
        <v>463.56999999999971</v>
      </c>
      <c r="J14" s="37">
        <v>16288</v>
      </c>
      <c r="K14" s="14">
        <v>16751.57</v>
      </c>
      <c r="L14" s="14">
        <v>4596.87</v>
      </c>
      <c r="M14" s="14">
        <v>0</v>
      </c>
      <c r="N14" s="14">
        <v>0</v>
      </c>
      <c r="O14" s="14">
        <v>0</v>
      </c>
      <c r="P14" s="14">
        <v>0</v>
      </c>
      <c r="Q14" s="14">
        <v>0</v>
      </c>
      <c r="R14" s="14">
        <v>0</v>
      </c>
      <c r="S14" s="15">
        <f t="shared" si="2"/>
        <v>21348.44</v>
      </c>
    </row>
    <row r="15" spans="1:19" s="9" customFormat="1" ht="89.25">
      <c r="A15" s="12" t="s">
        <v>79</v>
      </c>
      <c r="B15" s="13" t="s">
        <v>13</v>
      </c>
      <c r="C15" s="12" t="s">
        <v>113</v>
      </c>
      <c r="D15" s="13" t="s">
        <v>114</v>
      </c>
      <c r="E15" s="12" t="s">
        <v>15</v>
      </c>
      <c r="F15" s="51">
        <v>64571</v>
      </c>
      <c r="G15" s="37">
        <v>6645</v>
      </c>
      <c r="H15" s="37">
        <f t="shared" si="0"/>
        <v>4873</v>
      </c>
      <c r="I15" s="37">
        <f t="shared" si="1"/>
        <v>163</v>
      </c>
      <c r="J15" s="37">
        <v>1772</v>
      </c>
      <c r="K15" s="14">
        <v>1935</v>
      </c>
      <c r="L15" s="14">
        <v>1937.81</v>
      </c>
      <c r="M15" s="14">
        <v>1879.0500000000002</v>
      </c>
      <c r="N15" s="14">
        <v>1368.76</v>
      </c>
      <c r="O15" s="14">
        <v>0</v>
      </c>
      <c r="P15" s="14">
        <v>0</v>
      </c>
      <c r="Q15" s="14">
        <v>0</v>
      </c>
      <c r="R15" s="14">
        <v>0</v>
      </c>
      <c r="S15" s="15">
        <f t="shared" si="2"/>
        <v>7120.6200000000008</v>
      </c>
    </row>
    <row r="16" spans="1:19" s="9" customFormat="1" ht="38.25">
      <c r="A16" s="12" t="s">
        <v>80</v>
      </c>
      <c r="B16" s="13" t="s">
        <v>13</v>
      </c>
      <c r="C16" s="12" t="s">
        <v>119</v>
      </c>
      <c r="D16" s="13" t="s">
        <v>16</v>
      </c>
      <c r="E16" s="12" t="s">
        <v>17</v>
      </c>
      <c r="F16" s="50">
        <v>101013</v>
      </c>
      <c r="G16" s="37">
        <v>14364</v>
      </c>
      <c r="H16" s="37">
        <f t="shared" si="0"/>
        <v>13356</v>
      </c>
      <c r="I16" s="37">
        <f t="shared" si="1"/>
        <v>502.91000000000008</v>
      </c>
      <c r="J16" s="37">
        <v>1008</v>
      </c>
      <c r="K16" s="14">
        <v>1510.91</v>
      </c>
      <c r="L16" s="14">
        <v>1534.73</v>
      </c>
      <c r="M16" s="14">
        <v>1517.74</v>
      </c>
      <c r="N16" s="14">
        <v>1474.3</v>
      </c>
      <c r="O16" s="14">
        <v>1432.26</v>
      </c>
      <c r="P16" s="14">
        <v>1390.28</v>
      </c>
      <c r="Q16" s="14">
        <v>1349.29</v>
      </c>
      <c r="R16" s="14">
        <v>8520.4900000000016</v>
      </c>
      <c r="S16" s="15">
        <f t="shared" si="2"/>
        <v>18730.000000000004</v>
      </c>
    </row>
    <row r="17" spans="1:19" s="9" customFormat="1" ht="38.25">
      <c r="A17" s="12" t="s">
        <v>81</v>
      </c>
      <c r="B17" s="13" t="s">
        <v>13</v>
      </c>
      <c r="C17" s="12" t="s">
        <v>120</v>
      </c>
      <c r="D17" s="13" t="s">
        <v>19</v>
      </c>
      <c r="E17" s="12" t="s">
        <v>17</v>
      </c>
      <c r="F17" s="51">
        <v>43108</v>
      </c>
      <c r="G17" s="37">
        <v>2720</v>
      </c>
      <c r="H17" s="37">
        <f t="shared" si="0"/>
        <v>2080</v>
      </c>
      <c r="I17" s="37">
        <f t="shared" si="1"/>
        <v>83.919999999999959</v>
      </c>
      <c r="J17" s="37">
        <v>640</v>
      </c>
      <c r="K17" s="14">
        <v>723.92</v>
      </c>
      <c r="L17" s="14">
        <v>712.3</v>
      </c>
      <c r="M17" s="14">
        <v>691.61</v>
      </c>
      <c r="N17" s="14">
        <v>666.88</v>
      </c>
      <c r="O17" s="14">
        <v>164.2</v>
      </c>
      <c r="P17" s="14">
        <v>0</v>
      </c>
      <c r="Q17" s="14">
        <v>0</v>
      </c>
      <c r="R17" s="14">
        <v>0</v>
      </c>
      <c r="S17" s="15">
        <f t="shared" si="2"/>
        <v>2958.91</v>
      </c>
    </row>
    <row r="18" spans="1:19" s="9" customFormat="1" ht="38.25">
      <c r="A18" s="12" t="s">
        <v>82</v>
      </c>
      <c r="B18" s="13" t="s">
        <v>13</v>
      </c>
      <c r="C18" s="12" t="s">
        <v>121</v>
      </c>
      <c r="D18" s="13" t="s">
        <v>18</v>
      </c>
      <c r="E18" s="12" t="s">
        <v>17</v>
      </c>
      <c r="F18" s="50">
        <v>155864</v>
      </c>
      <c r="G18" s="37">
        <v>16929</v>
      </c>
      <c r="H18" s="37">
        <f t="shared" si="0"/>
        <v>15741</v>
      </c>
      <c r="I18" s="37">
        <f t="shared" si="1"/>
        <v>593.65000000000009</v>
      </c>
      <c r="J18" s="37">
        <v>1188</v>
      </c>
      <c r="K18" s="14">
        <v>1781.65</v>
      </c>
      <c r="L18" s="14">
        <v>1808.77</v>
      </c>
      <c r="M18" s="14">
        <v>1788.7599999999998</v>
      </c>
      <c r="N18" s="14">
        <v>1737.5700000000002</v>
      </c>
      <c r="O18" s="14">
        <v>1688.02</v>
      </c>
      <c r="P18" s="14">
        <v>1638.5400000000002</v>
      </c>
      <c r="Q18" s="14">
        <v>1590.23</v>
      </c>
      <c r="R18" s="14">
        <v>10041.999999999998</v>
      </c>
      <c r="S18" s="15">
        <f t="shared" si="2"/>
        <v>22075.54</v>
      </c>
    </row>
    <row r="19" spans="1:19" s="9" customFormat="1" ht="38.25">
      <c r="A19" s="12" t="s">
        <v>83</v>
      </c>
      <c r="B19" s="13" t="s">
        <v>13</v>
      </c>
      <c r="C19" s="12" t="s">
        <v>122</v>
      </c>
      <c r="D19" s="13" t="s">
        <v>21</v>
      </c>
      <c r="E19" s="12" t="s">
        <v>17</v>
      </c>
      <c r="F19" s="50">
        <v>89199</v>
      </c>
      <c r="G19" s="37">
        <v>9462</v>
      </c>
      <c r="H19" s="37">
        <f t="shared" si="0"/>
        <v>8798</v>
      </c>
      <c r="I19" s="37">
        <f t="shared" si="1"/>
        <v>330.54999999999995</v>
      </c>
      <c r="J19" s="37">
        <v>664</v>
      </c>
      <c r="K19" s="14">
        <v>994.55</v>
      </c>
      <c r="L19" s="14">
        <v>1010.9699999999999</v>
      </c>
      <c r="M19" s="14">
        <v>999.79</v>
      </c>
      <c r="N19" s="14">
        <v>971.16000000000008</v>
      </c>
      <c r="O19" s="14">
        <v>943.47</v>
      </c>
      <c r="P19" s="14">
        <v>915.81</v>
      </c>
      <c r="Q19" s="14">
        <v>888.82</v>
      </c>
      <c r="R19" s="14">
        <v>5612.6999999999989</v>
      </c>
      <c r="S19" s="15">
        <f t="shared" si="2"/>
        <v>12337.269999999999</v>
      </c>
    </row>
    <row r="20" spans="1:19" s="9" customFormat="1" ht="38.25">
      <c r="A20" s="12" t="s">
        <v>84</v>
      </c>
      <c r="B20" s="13" t="s">
        <v>13</v>
      </c>
      <c r="C20" s="12" t="s">
        <v>123</v>
      </c>
      <c r="D20" s="13" t="s">
        <v>20</v>
      </c>
      <c r="E20" s="12" t="s">
        <v>17</v>
      </c>
      <c r="F20" s="51">
        <v>66492</v>
      </c>
      <c r="G20" s="37">
        <v>4488</v>
      </c>
      <c r="H20" s="37">
        <f t="shared" si="0"/>
        <v>3432</v>
      </c>
      <c r="I20" s="37">
        <f t="shared" si="1"/>
        <v>138.51</v>
      </c>
      <c r="J20" s="37">
        <v>1056</v>
      </c>
      <c r="K20" s="14">
        <v>1194.51</v>
      </c>
      <c r="L20" s="14">
        <v>1175.33</v>
      </c>
      <c r="M20" s="14">
        <v>1141.1400000000001</v>
      </c>
      <c r="N20" s="14">
        <v>1100.33</v>
      </c>
      <c r="O20" s="14">
        <v>270.94</v>
      </c>
      <c r="P20" s="14">
        <v>0</v>
      </c>
      <c r="Q20" s="14">
        <v>0</v>
      </c>
      <c r="R20" s="14">
        <v>0</v>
      </c>
      <c r="S20" s="15">
        <f t="shared" si="2"/>
        <v>4882.25</v>
      </c>
    </row>
    <row r="21" spans="1:19" s="9" customFormat="1" ht="76.5">
      <c r="A21" s="12" t="s">
        <v>85</v>
      </c>
      <c r="B21" s="13" t="s">
        <v>13</v>
      </c>
      <c r="C21" s="12" t="s">
        <v>124</v>
      </c>
      <c r="D21" s="13" t="s">
        <v>125</v>
      </c>
      <c r="E21" s="12" t="s">
        <v>26</v>
      </c>
      <c r="F21" s="50">
        <v>527173</v>
      </c>
      <c r="G21" s="37">
        <v>295791</v>
      </c>
      <c r="H21" s="37">
        <f t="shared" si="0"/>
        <v>275279</v>
      </c>
      <c r="I21" s="37">
        <f t="shared" si="1"/>
        <v>13299.690000000002</v>
      </c>
      <c r="J21" s="37">
        <v>20512</v>
      </c>
      <c r="K21" s="14">
        <v>33811.69</v>
      </c>
      <c r="L21" s="14">
        <v>34679.230000000003</v>
      </c>
      <c r="M21" s="14">
        <v>34399.29</v>
      </c>
      <c r="N21" s="14">
        <v>33231.589999999997</v>
      </c>
      <c r="O21" s="14">
        <v>32102.309999999998</v>
      </c>
      <c r="P21" s="14">
        <v>30974.6</v>
      </c>
      <c r="Q21" s="14">
        <v>29873.69</v>
      </c>
      <c r="R21" s="14">
        <v>186266.35</v>
      </c>
      <c r="S21" s="15">
        <f t="shared" si="2"/>
        <v>415338.75</v>
      </c>
    </row>
    <row r="22" spans="1:19" s="9" customFormat="1" ht="51">
      <c r="A22" s="12" t="s">
        <v>152</v>
      </c>
      <c r="B22" s="13" t="s">
        <v>13</v>
      </c>
      <c r="C22" s="12" t="s">
        <v>116</v>
      </c>
      <c r="D22" s="13" t="s">
        <v>25</v>
      </c>
      <c r="E22" s="12" t="s">
        <v>23</v>
      </c>
      <c r="F22" s="50">
        <v>50000</v>
      </c>
      <c r="G22" s="37">
        <v>13396</v>
      </c>
      <c r="H22" s="37">
        <f t="shared" si="0"/>
        <v>10244</v>
      </c>
      <c r="I22" s="37">
        <f t="shared" si="1"/>
        <v>365.28999999999996</v>
      </c>
      <c r="J22" s="37">
        <v>3152</v>
      </c>
      <c r="K22" s="14">
        <v>3517.29</v>
      </c>
      <c r="L22" s="14">
        <v>3483.2200000000003</v>
      </c>
      <c r="M22" s="14">
        <v>3401.7700000000004</v>
      </c>
      <c r="N22" s="14">
        <v>3282.0600000000004</v>
      </c>
      <c r="O22" s="14">
        <v>803.65</v>
      </c>
      <c r="P22" s="14">
        <v>0</v>
      </c>
      <c r="Q22" s="14">
        <v>0</v>
      </c>
      <c r="R22" s="14">
        <v>0</v>
      </c>
      <c r="S22" s="15">
        <f t="shared" si="2"/>
        <v>14487.99</v>
      </c>
    </row>
    <row r="23" spans="1:19" s="9" customFormat="1" ht="51">
      <c r="A23" s="12" t="s">
        <v>86</v>
      </c>
      <c r="B23" s="13" t="s">
        <v>13</v>
      </c>
      <c r="C23" s="12" t="s">
        <v>115</v>
      </c>
      <c r="D23" s="13" t="s">
        <v>22</v>
      </c>
      <c r="E23" s="12" t="s">
        <v>23</v>
      </c>
      <c r="F23" s="50">
        <v>50000</v>
      </c>
      <c r="G23" s="37">
        <v>25772</v>
      </c>
      <c r="H23" s="37">
        <f>G23-J23</f>
        <v>19708</v>
      </c>
      <c r="I23" s="37">
        <f t="shared" si="1"/>
        <v>701.30999999999949</v>
      </c>
      <c r="J23" s="37">
        <v>6064</v>
      </c>
      <c r="K23" s="14">
        <v>6765.3099999999995</v>
      </c>
      <c r="L23" s="14">
        <v>6701.2499999999991</v>
      </c>
      <c r="M23" s="14">
        <v>6544.52</v>
      </c>
      <c r="N23" s="14">
        <v>6314.22</v>
      </c>
      <c r="O23" s="14">
        <v>1546.1</v>
      </c>
      <c r="P23" s="14">
        <v>0</v>
      </c>
      <c r="Q23" s="14">
        <v>0</v>
      </c>
      <c r="R23" s="14">
        <v>0</v>
      </c>
      <c r="S23" s="15">
        <f t="shared" si="2"/>
        <v>27871.399999999998</v>
      </c>
    </row>
    <row r="24" spans="1:19" s="9" customFormat="1" ht="51">
      <c r="A24" s="12" t="s">
        <v>87</v>
      </c>
      <c r="B24" s="13" t="s">
        <v>13</v>
      </c>
      <c r="C24" s="12" t="s">
        <v>117</v>
      </c>
      <c r="D24" s="13" t="s">
        <v>253</v>
      </c>
      <c r="E24" s="12" t="s">
        <v>38</v>
      </c>
      <c r="F24" s="50">
        <v>587122</v>
      </c>
      <c r="G24" s="37">
        <v>59675</v>
      </c>
      <c r="H24" s="37">
        <f t="shared" si="0"/>
        <v>56575</v>
      </c>
      <c r="I24" s="37">
        <f t="shared" si="1"/>
        <v>1841.6100000000006</v>
      </c>
      <c r="J24" s="37">
        <v>3100</v>
      </c>
      <c r="K24" s="14">
        <v>4941.6100000000006</v>
      </c>
      <c r="L24" s="14">
        <v>5217.7299999999996</v>
      </c>
      <c r="M24" s="14">
        <v>5166.05</v>
      </c>
      <c r="N24" s="14">
        <v>5039.8099999999995</v>
      </c>
      <c r="O24" s="14">
        <v>4919.26</v>
      </c>
      <c r="P24" s="14">
        <v>4798.8899999999994</v>
      </c>
      <c r="Q24" s="14">
        <v>4683</v>
      </c>
      <c r="R24" s="14">
        <v>47534.32999999998</v>
      </c>
      <c r="S24" s="15">
        <f t="shared" si="2"/>
        <v>82300.679999999978</v>
      </c>
    </row>
    <row r="25" spans="1:19" s="9" customFormat="1" ht="76.5">
      <c r="A25" s="12" t="s">
        <v>88</v>
      </c>
      <c r="B25" s="13" t="s">
        <v>13</v>
      </c>
      <c r="C25" s="12" t="s">
        <v>118</v>
      </c>
      <c r="D25" s="13" t="s">
        <v>28</v>
      </c>
      <c r="E25" s="12" t="s">
        <v>29</v>
      </c>
      <c r="F25" s="50">
        <v>2576602</v>
      </c>
      <c r="G25" s="37">
        <v>2229227</v>
      </c>
      <c r="H25" s="37">
        <f t="shared" si="0"/>
        <v>2113423</v>
      </c>
      <c r="I25" s="37">
        <f t="shared" si="1"/>
        <v>74507.669999999984</v>
      </c>
      <c r="J25" s="37">
        <v>115804</v>
      </c>
      <c r="K25" s="14">
        <v>190311.66999999998</v>
      </c>
      <c r="L25" s="14">
        <v>198153.93</v>
      </c>
      <c r="M25" s="14">
        <v>201878.47999999998</v>
      </c>
      <c r="N25" s="14">
        <v>196619.43</v>
      </c>
      <c r="O25" s="14">
        <v>191597.7</v>
      </c>
      <c r="P25" s="14">
        <v>186582.84999999998</v>
      </c>
      <c r="Q25" s="14">
        <v>181753.74</v>
      </c>
      <c r="R25" s="14">
        <v>1816963.0400000003</v>
      </c>
      <c r="S25" s="15">
        <f t="shared" si="2"/>
        <v>3163860.8400000003</v>
      </c>
    </row>
    <row r="26" spans="1:19" s="9" customFormat="1" ht="102">
      <c r="A26" s="12" t="s">
        <v>219</v>
      </c>
      <c r="B26" s="13" t="s">
        <v>13</v>
      </c>
      <c r="C26" s="12" t="s">
        <v>126</v>
      </c>
      <c r="D26" s="13" t="s">
        <v>57</v>
      </c>
      <c r="E26" s="12" t="s">
        <v>58</v>
      </c>
      <c r="F26" s="50">
        <v>134433</v>
      </c>
      <c r="G26" s="37">
        <v>69616</v>
      </c>
      <c r="H26" s="37">
        <f t="shared" si="0"/>
        <v>54960</v>
      </c>
      <c r="I26" s="37">
        <f t="shared" si="1"/>
        <v>1902.7799999999988</v>
      </c>
      <c r="J26" s="37">
        <v>14656</v>
      </c>
      <c r="K26" s="14">
        <v>16558.78</v>
      </c>
      <c r="L26" s="14">
        <v>16605.64</v>
      </c>
      <c r="M26" s="14">
        <v>16103.64</v>
      </c>
      <c r="N26" s="14">
        <v>15542.820000000002</v>
      </c>
      <c r="O26" s="14">
        <v>11310.339999999998</v>
      </c>
      <c r="P26" s="14">
        <v>0</v>
      </c>
      <c r="Q26" s="14">
        <v>0</v>
      </c>
      <c r="R26" s="14">
        <v>0</v>
      </c>
      <c r="S26" s="15">
        <f t="shared" si="2"/>
        <v>76121.22</v>
      </c>
    </row>
    <row r="27" spans="1:19" s="9" customFormat="1" ht="51">
      <c r="A27" s="12" t="s">
        <v>89</v>
      </c>
      <c r="B27" s="13" t="s">
        <v>13</v>
      </c>
      <c r="C27" s="12" t="s">
        <v>127</v>
      </c>
      <c r="D27" s="13" t="s">
        <v>128</v>
      </c>
      <c r="E27" s="12" t="s">
        <v>50</v>
      </c>
      <c r="F27" s="50">
        <v>289782</v>
      </c>
      <c r="G27" s="37">
        <v>253935</v>
      </c>
      <c r="H27" s="37">
        <f t="shared" si="0"/>
        <v>243675</v>
      </c>
      <c r="I27" s="37">
        <f t="shared" si="1"/>
        <v>7240.1500000000015</v>
      </c>
      <c r="J27" s="37">
        <v>10260</v>
      </c>
      <c r="K27" s="14">
        <v>17500.150000000001</v>
      </c>
      <c r="L27" s="14">
        <v>19536.800000000003</v>
      </c>
      <c r="M27" s="14">
        <v>19286.310000000001</v>
      </c>
      <c r="N27" s="14">
        <v>18863.05</v>
      </c>
      <c r="O27" s="14">
        <v>18464.620000000003</v>
      </c>
      <c r="P27" s="14">
        <v>18066.77</v>
      </c>
      <c r="Q27" s="14">
        <v>17689.64</v>
      </c>
      <c r="R27" s="14">
        <v>247364.84</v>
      </c>
      <c r="S27" s="15">
        <f t="shared" si="2"/>
        <v>376772.18000000005</v>
      </c>
    </row>
    <row r="28" spans="1:19" s="9" customFormat="1" ht="51">
      <c r="A28" s="12" t="s">
        <v>90</v>
      </c>
      <c r="B28" s="13" t="s">
        <v>13</v>
      </c>
      <c r="C28" s="12" t="s">
        <v>129</v>
      </c>
      <c r="D28" s="13" t="s">
        <v>48</v>
      </c>
      <c r="E28" s="12" t="s">
        <v>49</v>
      </c>
      <c r="F28" s="50">
        <v>149659</v>
      </c>
      <c r="G28" s="37">
        <v>132363</v>
      </c>
      <c r="H28" s="37">
        <f t="shared" si="0"/>
        <v>127015</v>
      </c>
      <c r="I28" s="37">
        <f t="shared" si="1"/>
        <v>4166</v>
      </c>
      <c r="J28" s="37">
        <v>5348</v>
      </c>
      <c r="K28" s="14">
        <v>9514</v>
      </c>
      <c r="L28" s="14">
        <v>10580.61</v>
      </c>
      <c r="M28" s="14">
        <v>10421.449999999999</v>
      </c>
      <c r="N28" s="14">
        <v>10183.570000000002</v>
      </c>
      <c r="O28" s="14">
        <v>9959.64</v>
      </c>
      <c r="P28" s="14">
        <v>9736</v>
      </c>
      <c r="Q28" s="14">
        <v>9524.0300000000007</v>
      </c>
      <c r="R28" s="14">
        <v>131606.81000000003</v>
      </c>
      <c r="S28" s="15">
        <f t="shared" si="2"/>
        <v>201526.11000000004</v>
      </c>
    </row>
    <row r="29" spans="1:19" s="9" customFormat="1" ht="76.5">
      <c r="A29" s="12" t="s">
        <v>91</v>
      </c>
      <c r="B29" s="13" t="s">
        <v>13</v>
      </c>
      <c r="C29" s="12" t="s">
        <v>130</v>
      </c>
      <c r="D29" s="13" t="s">
        <v>254</v>
      </c>
      <c r="E29" s="12" t="s">
        <v>27</v>
      </c>
      <c r="F29" s="51">
        <v>56661</v>
      </c>
      <c r="G29" s="37">
        <v>30741</v>
      </c>
      <c r="H29" s="37">
        <f t="shared" si="0"/>
        <v>22765</v>
      </c>
      <c r="I29" s="37">
        <f t="shared" si="1"/>
        <v>75</v>
      </c>
      <c r="J29" s="37">
        <v>7976</v>
      </c>
      <c r="K29" s="14">
        <v>8051</v>
      </c>
      <c r="L29" s="14">
        <v>8030.58</v>
      </c>
      <c r="M29" s="14">
        <v>8010.42</v>
      </c>
      <c r="N29" s="14">
        <v>6827.14</v>
      </c>
      <c r="O29" s="14">
        <v>0.46</v>
      </c>
      <c r="P29" s="14">
        <v>0</v>
      </c>
      <c r="Q29" s="14">
        <v>0</v>
      </c>
      <c r="R29" s="14">
        <v>0</v>
      </c>
      <c r="S29" s="15">
        <f t="shared" si="2"/>
        <v>30919.599999999999</v>
      </c>
    </row>
    <row r="30" spans="1:19" s="9" customFormat="1" ht="63.75">
      <c r="A30" s="12" t="s">
        <v>92</v>
      </c>
      <c r="B30" s="13" t="s">
        <v>13</v>
      </c>
      <c r="C30" s="12" t="s">
        <v>131</v>
      </c>
      <c r="D30" s="13" t="s">
        <v>44</v>
      </c>
      <c r="E30" s="12" t="s">
        <v>45</v>
      </c>
      <c r="F30" s="50">
        <v>79115</v>
      </c>
      <c r="G30" s="37">
        <v>42780</v>
      </c>
      <c r="H30" s="37">
        <f t="shared" si="0"/>
        <v>34224</v>
      </c>
      <c r="I30" s="37">
        <f t="shared" si="1"/>
        <v>1158</v>
      </c>
      <c r="J30" s="37">
        <v>8556</v>
      </c>
      <c r="K30" s="14">
        <v>9714</v>
      </c>
      <c r="L30" s="14">
        <v>9749.4500000000007</v>
      </c>
      <c r="M30" s="14">
        <v>9472.69</v>
      </c>
      <c r="N30" s="14">
        <v>9148.5499999999993</v>
      </c>
      <c r="O30" s="14">
        <v>8827.0600000000013</v>
      </c>
      <c r="P30" s="14">
        <v>4.4000000000000004</v>
      </c>
      <c r="Q30" s="14">
        <v>0</v>
      </c>
      <c r="R30" s="14">
        <v>0</v>
      </c>
      <c r="S30" s="15">
        <f t="shared" si="2"/>
        <v>46916.15</v>
      </c>
    </row>
    <row r="31" spans="1:19" s="9" customFormat="1" ht="114.75">
      <c r="A31" s="12" t="s">
        <v>93</v>
      </c>
      <c r="B31" s="13" t="s">
        <v>13</v>
      </c>
      <c r="C31" s="12" t="s">
        <v>159</v>
      </c>
      <c r="D31" s="13" t="s">
        <v>202</v>
      </c>
      <c r="E31" s="12" t="s">
        <v>59</v>
      </c>
      <c r="F31" s="50">
        <v>53486</v>
      </c>
      <c r="G31" s="37">
        <v>34936.36</v>
      </c>
      <c r="H31" s="37">
        <f t="shared" si="0"/>
        <v>29346.720000000001</v>
      </c>
      <c r="I31" s="37">
        <f t="shared" si="1"/>
        <v>1019.0599999999995</v>
      </c>
      <c r="J31" s="37">
        <v>5589.64</v>
      </c>
      <c r="K31" s="14">
        <v>6608.7</v>
      </c>
      <c r="L31" s="14">
        <v>6511.9</v>
      </c>
      <c r="M31" s="14">
        <v>6320.630000000001</v>
      </c>
      <c r="N31" s="14">
        <v>6082.9</v>
      </c>
      <c r="O31" s="14">
        <v>5847.2400000000007</v>
      </c>
      <c r="P31" s="14">
        <v>1437.88</v>
      </c>
      <c r="Q31" s="14">
        <v>0</v>
      </c>
      <c r="R31" s="14">
        <v>0</v>
      </c>
      <c r="S31" s="15">
        <f t="shared" si="2"/>
        <v>32809.25</v>
      </c>
    </row>
    <row r="32" spans="1:19" s="9" customFormat="1" ht="114.75">
      <c r="A32" s="12" t="s">
        <v>94</v>
      </c>
      <c r="B32" s="13" t="s">
        <v>13</v>
      </c>
      <c r="C32" s="12" t="s">
        <v>160</v>
      </c>
      <c r="D32" s="13" t="s">
        <v>201</v>
      </c>
      <c r="E32" s="12" t="s">
        <v>59</v>
      </c>
      <c r="F32" s="50">
        <v>16366</v>
      </c>
      <c r="G32" s="37">
        <v>10416</v>
      </c>
      <c r="H32" s="37">
        <f t="shared" si="0"/>
        <v>8432</v>
      </c>
      <c r="I32" s="37">
        <f t="shared" si="1"/>
        <v>299.75</v>
      </c>
      <c r="J32" s="37">
        <v>1984</v>
      </c>
      <c r="K32" s="14">
        <v>2283.75</v>
      </c>
      <c r="L32" s="14">
        <v>2261.8999999999996</v>
      </c>
      <c r="M32" s="14">
        <v>2206.0099999999998</v>
      </c>
      <c r="N32" s="14">
        <v>2133.8100000000004</v>
      </c>
      <c r="O32" s="14">
        <v>2062.2399999999998</v>
      </c>
      <c r="P32" s="14">
        <v>508.25</v>
      </c>
      <c r="Q32" s="14">
        <v>0</v>
      </c>
      <c r="R32" s="14">
        <v>0</v>
      </c>
      <c r="S32" s="15">
        <f t="shared" si="2"/>
        <v>11455.960000000001</v>
      </c>
    </row>
    <row r="33" spans="1:19" s="9" customFormat="1" ht="38.25">
      <c r="A33" s="12" t="s">
        <v>95</v>
      </c>
      <c r="B33" s="13" t="s">
        <v>13</v>
      </c>
      <c r="C33" s="12" t="s">
        <v>133</v>
      </c>
      <c r="D33" s="13" t="s">
        <v>134</v>
      </c>
      <c r="E33" s="12" t="s">
        <v>31</v>
      </c>
      <c r="F33" s="50">
        <v>80184</v>
      </c>
      <c r="G33" s="37">
        <v>46442</v>
      </c>
      <c r="H33" s="37">
        <f t="shared" si="0"/>
        <v>37998</v>
      </c>
      <c r="I33" s="37">
        <f t="shared" si="1"/>
        <v>1222.7600000000002</v>
      </c>
      <c r="J33" s="37">
        <v>8444</v>
      </c>
      <c r="K33" s="14">
        <v>9666.76</v>
      </c>
      <c r="L33" s="14">
        <v>9654.33</v>
      </c>
      <c r="M33" s="14">
        <v>9455.24</v>
      </c>
      <c r="N33" s="14">
        <v>9150.73</v>
      </c>
      <c r="O33" s="14">
        <v>8849.11</v>
      </c>
      <c r="P33" s="14">
        <v>4315.38</v>
      </c>
      <c r="Q33" s="14">
        <v>0</v>
      </c>
      <c r="R33" s="14">
        <v>0</v>
      </c>
      <c r="S33" s="15">
        <f t="shared" si="2"/>
        <v>51091.549999999996</v>
      </c>
    </row>
    <row r="34" spans="1:19" s="9" customFormat="1" ht="51">
      <c r="A34" s="12" t="s">
        <v>96</v>
      </c>
      <c r="B34" s="13" t="s">
        <v>13</v>
      </c>
      <c r="C34" s="12" t="s">
        <v>135</v>
      </c>
      <c r="D34" s="13" t="s">
        <v>37</v>
      </c>
      <c r="E34" s="12" t="s">
        <v>33</v>
      </c>
      <c r="F34" s="50">
        <v>400000</v>
      </c>
      <c r="G34" s="37">
        <v>231594</v>
      </c>
      <c r="H34" s="37">
        <f t="shared" si="0"/>
        <v>189486</v>
      </c>
      <c r="I34" s="37">
        <f t="shared" si="1"/>
        <v>5867.3000000000029</v>
      </c>
      <c r="J34" s="37">
        <v>42108</v>
      </c>
      <c r="K34" s="14">
        <v>47975.3</v>
      </c>
      <c r="L34" s="14">
        <v>48015.259999999995</v>
      </c>
      <c r="M34" s="14">
        <v>47122.119999999995</v>
      </c>
      <c r="N34" s="14">
        <v>45612.25</v>
      </c>
      <c r="O34" s="14">
        <v>44116.71</v>
      </c>
      <c r="P34" s="14">
        <v>21517.000000000004</v>
      </c>
      <c r="Q34" s="14">
        <v>0</v>
      </c>
      <c r="R34" s="14">
        <v>0</v>
      </c>
      <c r="S34" s="15">
        <f t="shared" si="2"/>
        <v>254358.63999999998</v>
      </c>
    </row>
    <row r="35" spans="1:19" s="9" customFormat="1" ht="38.25">
      <c r="A35" s="12" t="s">
        <v>97</v>
      </c>
      <c r="B35" s="13" t="s">
        <v>13</v>
      </c>
      <c r="C35" s="12" t="s">
        <v>137</v>
      </c>
      <c r="D35" s="13" t="s">
        <v>200</v>
      </c>
      <c r="E35" s="12" t="s">
        <v>136</v>
      </c>
      <c r="F35" s="50">
        <v>2798009</v>
      </c>
      <c r="G35" s="37">
        <v>1916152</v>
      </c>
      <c r="H35" s="37">
        <f t="shared" si="0"/>
        <v>1786508</v>
      </c>
      <c r="I35" s="37">
        <f t="shared" si="1"/>
        <v>50172.070000000007</v>
      </c>
      <c r="J35" s="37">
        <v>129644</v>
      </c>
      <c r="K35" s="14">
        <v>179816.07</v>
      </c>
      <c r="L35" s="14">
        <v>175797.9</v>
      </c>
      <c r="M35" s="14">
        <v>176382.51</v>
      </c>
      <c r="N35" s="14">
        <v>171898.16</v>
      </c>
      <c r="O35" s="14">
        <v>167594.88</v>
      </c>
      <c r="P35" s="14">
        <v>163297.49</v>
      </c>
      <c r="Q35" s="14">
        <v>159128.93</v>
      </c>
      <c r="R35" s="14">
        <v>1361096.7199999997</v>
      </c>
      <c r="S35" s="15">
        <f t="shared" si="2"/>
        <v>2555012.6599999997</v>
      </c>
    </row>
    <row r="36" spans="1:19" s="9" customFormat="1" ht="89.25">
      <c r="A36" s="12" t="s">
        <v>98</v>
      </c>
      <c r="B36" s="13" t="s">
        <v>13</v>
      </c>
      <c r="C36" s="12" t="s">
        <v>138</v>
      </c>
      <c r="D36" s="13" t="s">
        <v>30</v>
      </c>
      <c r="E36" s="12" t="s">
        <v>39</v>
      </c>
      <c r="F36" s="50">
        <v>90305</v>
      </c>
      <c r="G36" s="37">
        <v>79704</v>
      </c>
      <c r="H36" s="37">
        <f t="shared" si="0"/>
        <v>75816</v>
      </c>
      <c r="I36" s="37">
        <f t="shared" si="1"/>
        <v>2270.3199999999997</v>
      </c>
      <c r="J36" s="37">
        <v>3888</v>
      </c>
      <c r="K36" s="14">
        <v>6158.32</v>
      </c>
      <c r="L36" s="14">
        <v>6512.84</v>
      </c>
      <c r="M36" s="14">
        <v>6609.24</v>
      </c>
      <c r="N36" s="14">
        <v>6453.8099999999995</v>
      </c>
      <c r="O36" s="14">
        <v>6305.85</v>
      </c>
      <c r="P36" s="14">
        <v>6158.130000000001</v>
      </c>
      <c r="Q36" s="14">
        <v>6016.37</v>
      </c>
      <c r="R36" s="14">
        <v>66669.820000000007</v>
      </c>
      <c r="S36" s="15">
        <f t="shared" si="2"/>
        <v>110884.38</v>
      </c>
    </row>
    <row r="37" spans="1:19" s="9" customFormat="1" ht="63.75">
      <c r="A37" s="12" t="s">
        <v>99</v>
      </c>
      <c r="B37" s="13" t="s">
        <v>13</v>
      </c>
      <c r="C37" s="12" t="s">
        <v>139</v>
      </c>
      <c r="D37" s="13" t="s">
        <v>255</v>
      </c>
      <c r="E37" s="12" t="s">
        <v>39</v>
      </c>
      <c r="F37" s="50">
        <v>84774</v>
      </c>
      <c r="G37" s="37">
        <v>62496</v>
      </c>
      <c r="H37" s="37">
        <f t="shared" si="0"/>
        <v>56544</v>
      </c>
      <c r="I37" s="37">
        <f t="shared" si="1"/>
        <v>1667.0500000000002</v>
      </c>
      <c r="J37" s="37">
        <v>5952</v>
      </c>
      <c r="K37" s="14">
        <v>7619.05</v>
      </c>
      <c r="L37" s="14">
        <v>7803.04</v>
      </c>
      <c r="M37" s="14">
        <v>7767.57</v>
      </c>
      <c r="N37" s="14">
        <v>7545.4999999999991</v>
      </c>
      <c r="O37" s="14">
        <v>7328.5</v>
      </c>
      <c r="P37" s="14">
        <v>7111.8099999999995</v>
      </c>
      <c r="Q37" s="14">
        <v>6897.9</v>
      </c>
      <c r="R37" s="14">
        <v>22429.360000000001</v>
      </c>
      <c r="S37" s="15">
        <f t="shared" si="2"/>
        <v>74502.73000000001</v>
      </c>
    </row>
    <row r="38" spans="1:19" s="9" customFormat="1" ht="38.25">
      <c r="A38" s="12" t="s">
        <v>153</v>
      </c>
      <c r="B38" s="13" t="s">
        <v>13</v>
      </c>
      <c r="C38" s="12" t="s">
        <v>140</v>
      </c>
      <c r="D38" s="13" t="s">
        <v>141</v>
      </c>
      <c r="E38" s="12" t="s">
        <v>34</v>
      </c>
      <c r="F38" s="50">
        <v>551413</v>
      </c>
      <c r="G38" s="37">
        <v>246982.52</v>
      </c>
      <c r="H38" s="37">
        <f t="shared" si="0"/>
        <v>204252.03999999998</v>
      </c>
      <c r="I38" s="37">
        <f t="shared" si="1"/>
        <v>6444.0199999999968</v>
      </c>
      <c r="J38" s="37">
        <v>42730.48</v>
      </c>
      <c r="K38" s="14">
        <v>49174.5</v>
      </c>
      <c r="L38" s="14">
        <v>49214.540000000008</v>
      </c>
      <c r="M38" s="14">
        <v>46354.510000000009</v>
      </c>
      <c r="N38" s="14">
        <v>29947</v>
      </c>
      <c r="O38" s="14">
        <v>28951.579999999998</v>
      </c>
      <c r="P38" s="14">
        <v>27988.55</v>
      </c>
      <c r="Q38" s="14">
        <v>27030.79</v>
      </c>
      <c r="R38" s="14">
        <v>19668.39</v>
      </c>
      <c r="S38" s="15">
        <f t="shared" si="2"/>
        <v>278329.86</v>
      </c>
    </row>
    <row r="39" spans="1:19" s="9" customFormat="1" ht="51">
      <c r="A39" s="12" t="s">
        <v>100</v>
      </c>
      <c r="B39" s="13" t="s">
        <v>13</v>
      </c>
      <c r="C39" s="12" t="s">
        <v>142</v>
      </c>
      <c r="D39" s="13" t="s">
        <v>35</v>
      </c>
      <c r="E39" s="12" t="s">
        <v>36</v>
      </c>
      <c r="F39" s="50">
        <v>2441499</v>
      </c>
      <c r="G39" s="37">
        <v>1253890</v>
      </c>
      <c r="H39" s="37">
        <f t="shared" si="0"/>
        <v>1074662</v>
      </c>
      <c r="I39" s="37">
        <f t="shared" si="1"/>
        <v>34358.589999999997</v>
      </c>
      <c r="J39" s="37">
        <v>179228</v>
      </c>
      <c r="K39" s="14">
        <v>213586.59</v>
      </c>
      <c r="L39" s="14">
        <v>198607.72999999998</v>
      </c>
      <c r="M39" s="14">
        <v>179998.42</v>
      </c>
      <c r="N39" s="14">
        <v>174385.03</v>
      </c>
      <c r="O39" s="14">
        <v>168897.86</v>
      </c>
      <c r="P39" s="14">
        <v>163465.79000000004</v>
      </c>
      <c r="Q39" s="14">
        <v>145695.06</v>
      </c>
      <c r="R39" s="14">
        <v>205365.52000000005</v>
      </c>
      <c r="S39" s="15">
        <f t="shared" si="2"/>
        <v>1450002</v>
      </c>
    </row>
    <row r="40" spans="1:19" s="9" customFormat="1" ht="38.25">
      <c r="A40" s="12" t="s">
        <v>101</v>
      </c>
      <c r="B40" s="13" t="s">
        <v>13</v>
      </c>
      <c r="C40" s="12" t="s">
        <v>143</v>
      </c>
      <c r="D40" s="13" t="s">
        <v>55</v>
      </c>
      <c r="E40" s="12" t="s">
        <v>56</v>
      </c>
      <c r="F40" s="50">
        <v>40451</v>
      </c>
      <c r="G40" s="37">
        <v>26675</v>
      </c>
      <c r="H40" s="37">
        <f t="shared" si="0"/>
        <v>21663</v>
      </c>
      <c r="I40" s="37">
        <f t="shared" si="1"/>
        <v>663.34000000000015</v>
      </c>
      <c r="J40" s="37">
        <v>5012</v>
      </c>
      <c r="K40" s="14">
        <v>5675.34</v>
      </c>
      <c r="L40" s="14">
        <v>5678.09</v>
      </c>
      <c r="M40" s="14">
        <v>5585.18</v>
      </c>
      <c r="N40" s="14">
        <v>5402.99</v>
      </c>
      <c r="O40" s="14">
        <v>5222.42</v>
      </c>
      <c r="P40" s="14">
        <v>1655.8299999999997</v>
      </c>
      <c r="Q40" s="14">
        <v>0</v>
      </c>
      <c r="R40" s="14">
        <v>0</v>
      </c>
      <c r="S40" s="15">
        <f t="shared" si="2"/>
        <v>29219.849999999995</v>
      </c>
    </row>
    <row r="41" spans="1:19" s="9" customFormat="1" ht="63.75">
      <c r="A41" s="12" t="s">
        <v>102</v>
      </c>
      <c r="B41" s="13" t="s">
        <v>13</v>
      </c>
      <c r="C41" s="12" t="s">
        <v>144</v>
      </c>
      <c r="D41" s="13" t="s">
        <v>52</v>
      </c>
      <c r="E41" s="12" t="s">
        <v>53</v>
      </c>
      <c r="F41" s="50">
        <v>719451</v>
      </c>
      <c r="G41" s="37">
        <v>404550</v>
      </c>
      <c r="H41" s="37">
        <f t="shared" si="0"/>
        <v>314650</v>
      </c>
      <c r="I41" s="37">
        <f t="shared" si="1"/>
        <v>10724.630000000005</v>
      </c>
      <c r="J41" s="37">
        <v>89900</v>
      </c>
      <c r="K41" s="14">
        <v>100624.63</v>
      </c>
      <c r="L41" s="14">
        <v>100288.59</v>
      </c>
      <c r="M41" s="14">
        <v>97724.69</v>
      </c>
      <c r="N41" s="14">
        <v>94372.25</v>
      </c>
      <c r="O41" s="14">
        <v>46117.659999999996</v>
      </c>
      <c r="P41" s="14">
        <v>0</v>
      </c>
      <c r="Q41" s="14">
        <v>0</v>
      </c>
      <c r="R41" s="14">
        <v>0</v>
      </c>
      <c r="S41" s="15">
        <f t="shared" si="2"/>
        <v>439127.82</v>
      </c>
    </row>
    <row r="42" spans="1:19" s="9" customFormat="1" ht="76.5">
      <c r="A42" s="12" t="s">
        <v>161</v>
      </c>
      <c r="B42" s="13" t="s">
        <v>13</v>
      </c>
      <c r="C42" s="12" t="s">
        <v>145</v>
      </c>
      <c r="D42" s="13" t="s">
        <v>199</v>
      </c>
      <c r="E42" s="12" t="s">
        <v>40</v>
      </c>
      <c r="F42" s="50">
        <v>140307</v>
      </c>
      <c r="G42" s="37">
        <v>105715</v>
      </c>
      <c r="H42" s="37">
        <f t="shared" si="0"/>
        <v>95819</v>
      </c>
      <c r="I42" s="37">
        <f t="shared" si="1"/>
        <v>2864.8799999999992</v>
      </c>
      <c r="J42" s="37">
        <v>9896</v>
      </c>
      <c r="K42" s="14">
        <v>12760.88</v>
      </c>
      <c r="L42" s="14">
        <v>13279.29</v>
      </c>
      <c r="M42" s="14">
        <v>13092.22</v>
      </c>
      <c r="N42" s="14">
        <v>12709.48</v>
      </c>
      <c r="O42" s="14">
        <v>12335.64</v>
      </c>
      <c r="P42" s="14">
        <v>11962.289999999999</v>
      </c>
      <c r="Q42" s="14">
        <v>11594.019999999999</v>
      </c>
      <c r="R42" s="14">
        <v>39468.51</v>
      </c>
      <c r="S42" s="15">
        <f t="shared" si="2"/>
        <v>127202.32999999999</v>
      </c>
    </row>
    <row r="43" spans="1:19" s="9" customFormat="1" ht="51">
      <c r="A43" s="12" t="s">
        <v>162</v>
      </c>
      <c r="B43" s="13" t="s">
        <v>13</v>
      </c>
      <c r="C43" s="12" t="s">
        <v>146</v>
      </c>
      <c r="D43" s="13" t="s">
        <v>51</v>
      </c>
      <c r="E43" s="12" t="s">
        <v>47</v>
      </c>
      <c r="F43" s="51">
        <v>102233</v>
      </c>
      <c r="G43" s="37">
        <v>57897</v>
      </c>
      <c r="H43" s="37">
        <f t="shared" si="0"/>
        <v>46869</v>
      </c>
      <c r="I43" s="37">
        <f t="shared" si="1"/>
        <v>1469.5499999999993</v>
      </c>
      <c r="J43" s="37">
        <v>11028</v>
      </c>
      <c r="K43" s="14">
        <v>12497.55</v>
      </c>
      <c r="L43" s="14">
        <v>12608.89</v>
      </c>
      <c r="M43" s="14">
        <v>12260.340000000002</v>
      </c>
      <c r="N43" s="14">
        <v>11859.53</v>
      </c>
      <c r="O43" s="14">
        <v>11462.28</v>
      </c>
      <c r="P43" s="14">
        <v>2825.0299999999997</v>
      </c>
      <c r="Q43" s="14">
        <v>0</v>
      </c>
      <c r="R43" s="14">
        <v>0</v>
      </c>
      <c r="S43" s="15">
        <f t="shared" si="2"/>
        <v>63513.619999999995</v>
      </c>
    </row>
    <row r="44" spans="1:19" s="9" customFormat="1" ht="63.75">
      <c r="A44" s="12" t="s">
        <v>163</v>
      </c>
      <c r="B44" s="13" t="s">
        <v>13</v>
      </c>
      <c r="C44" s="12" t="s">
        <v>147</v>
      </c>
      <c r="D44" s="13" t="s">
        <v>46</v>
      </c>
      <c r="E44" s="12" t="s">
        <v>47</v>
      </c>
      <c r="F44" s="50">
        <v>147074</v>
      </c>
      <c r="G44" s="37">
        <v>98064</v>
      </c>
      <c r="H44" s="37">
        <f t="shared" si="0"/>
        <v>81720</v>
      </c>
      <c r="I44" s="37">
        <f t="shared" si="1"/>
        <v>2498.7099999999991</v>
      </c>
      <c r="J44" s="37">
        <v>16344</v>
      </c>
      <c r="K44" s="14">
        <v>18842.71</v>
      </c>
      <c r="L44" s="14">
        <v>19117.11</v>
      </c>
      <c r="M44" s="14">
        <v>18613.18</v>
      </c>
      <c r="N44" s="14">
        <v>18017.96</v>
      </c>
      <c r="O44" s="14">
        <v>17429.190000000002</v>
      </c>
      <c r="P44" s="14">
        <v>16841.23</v>
      </c>
      <c r="Q44" s="14">
        <v>7.66</v>
      </c>
      <c r="R44" s="14">
        <v>0</v>
      </c>
      <c r="S44" s="15">
        <f t="shared" si="2"/>
        <v>108869.04</v>
      </c>
    </row>
    <row r="45" spans="1:19" s="9" customFormat="1" ht="51">
      <c r="A45" s="12" t="s">
        <v>164</v>
      </c>
      <c r="B45" s="13" t="s">
        <v>13</v>
      </c>
      <c r="C45" s="12" t="s">
        <v>132</v>
      </c>
      <c r="D45" s="13" t="s">
        <v>41</v>
      </c>
      <c r="E45" s="12" t="s">
        <v>42</v>
      </c>
      <c r="F45" s="50">
        <v>204361</v>
      </c>
      <c r="G45" s="37">
        <v>169538</v>
      </c>
      <c r="H45" s="37">
        <f t="shared" si="0"/>
        <v>160818</v>
      </c>
      <c r="I45" s="37">
        <f t="shared" si="1"/>
        <v>5252.2999999999993</v>
      </c>
      <c r="J45" s="37">
        <v>8720</v>
      </c>
      <c r="K45" s="14">
        <v>13972.3</v>
      </c>
      <c r="L45" s="14">
        <v>14382.699999999999</v>
      </c>
      <c r="M45" s="14">
        <v>14437.630000000001</v>
      </c>
      <c r="N45" s="14">
        <v>14091.98</v>
      </c>
      <c r="O45" s="14">
        <v>13762.130000000001</v>
      </c>
      <c r="P45" s="14">
        <v>13432.72</v>
      </c>
      <c r="Q45" s="14">
        <v>13115.69</v>
      </c>
      <c r="R45" s="14">
        <v>135479.62999999998</v>
      </c>
      <c r="S45" s="15">
        <f t="shared" si="2"/>
        <v>232674.77999999997</v>
      </c>
    </row>
    <row r="46" spans="1:19" s="9" customFormat="1" ht="63.75">
      <c r="A46" s="12" t="s">
        <v>165</v>
      </c>
      <c r="B46" s="13" t="s">
        <v>13</v>
      </c>
      <c r="C46" s="12" t="s">
        <v>150</v>
      </c>
      <c r="D46" s="13" t="s">
        <v>198</v>
      </c>
      <c r="E46" s="12" t="s">
        <v>43</v>
      </c>
      <c r="F46" s="51">
        <v>401053</v>
      </c>
      <c r="G46" s="37">
        <v>33481</v>
      </c>
      <c r="H46" s="37">
        <f t="shared" si="0"/>
        <v>12645</v>
      </c>
      <c r="I46" s="37">
        <f t="shared" si="1"/>
        <v>12374.869999999995</v>
      </c>
      <c r="J46" s="37">
        <v>20836</v>
      </c>
      <c r="K46" s="14">
        <v>33210.869999999995</v>
      </c>
      <c r="L46" s="14">
        <v>36290.49</v>
      </c>
      <c r="M46" s="14">
        <v>35094.729999999996</v>
      </c>
      <c r="N46" s="14">
        <v>34080.83</v>
      </c>
      <c r="O46" s="14">
        <v>33106.32</v>
      </c>
      <c r="P46" s="14">
        <v>32133.120000000003</v>
      </c>
      <c r="Q46" s="14">
        <v>31189.32</v>
      </c>
      <c r="R46" s="14">
        <v>252739.02</v>
      </c>
      <c r="S46" s="15">
        <f t="shared" si="2"/>
        <v>487844.69999999995</v>
      </c>
    </row>
    <row r="47" spans="1:19" s="9" customFormat="1" ht="38.25">
      <c r="A47" s="12" t="s">
        <v>166</v>
      </c>
      <c r="B47" s="13" t="s">
        <v>13</v>
      </c>
      <c r="C47" s="12" t="s">
        <v>149</v>
      </c>
      <c r="D47" s="13" t="s">
        <v>148</v>
      </c>
      <c r="E47" s="12" t="s">
        <v>32</v>
      </c>
      <c r="F47" s="50">
        <v>9703567</v>
      </c>
      <c r="G47" s="37">
        <v>6287122</v>
      </c>
      <c r="H47" s="37">
        <f t="shared" si="0"/>
        <v>5604746</v>
      </c>
      <c r="I47" s="37">
        <f t="shared" si="1"/>
        <v>189237.49</v>
      </c>
      <c r="J47" s="37">
        <v>682376</v>
      </c>
      <c r="K47" s="14">
        <v>871613.49</v>
      </c>
      <c r="L47" s="14">
        <v>804432.32000000007</v>
      </c>
      <c r="M47" s="14">
        <v>702848.47</v>
      </c>
      <c r="N47" s="14">
        <v>632989.71</v>
      </c>
      <c r="O47" s="14">
        <v>602178.01</v>
      </c>
      <c r="P47" s="14">
        <v>579539.31999999995</v>
      </c>
      <c r="Q47" s="14">
        <v>547019.44999999995</v>
      </c>
      <c r="R47" s="14">
        <v>3202428.5</v>
      </c>
      <c r="S47" s="15">
        <f t="shared" si="2"/>
        <v>7943049.2699999996</v>
      </c>
    </row>
    <row r="48" spans="1:19" s="9" customFormat="1" ht="63.75">
      <c r="A48" s="12" t="s">
        <v>103</v>
      </c>
      <c r="B48" s="13" t="s">
        <v>13</v>
      </c>
      <c r="C48" s="12" t="s">
        <v>189</v>
      </c>
      <c r="D48" s="13" t="s">
        <v>256</v>
      </c>
      <c r="E48" s="39" t="s">
        <v>180</v>
      </c>
      <c r="F48" s="52">
        <v>213304</v>
      </c>
      <c r="G48" s="37">
        <v>192993</v>
      </c>
      <c r="H48" s="37">
        <f t="shared" si="0"/>
        <v>170537</v>
      </c>
      <c r="I48" s="37">
        <f t="shared" si="1"/>
        <v>5780.98</v>
      </c>
      <c r="J48" s="41">
        <v>22456</v>
      </c>
      <c r="K48" s="14">
        <v>28236.98</v>
      </c>
      <c r="L48" s="14">
        <v>28616.31</v>
      </c>
      <c r="M48" s="14">
        <v>28021.33</v>
      </c>
      <c r="N48" s="14">
        <v>26966.799999999999</v>
      </c>
      <c r="O48" s="14">
        <v>25927.879999999997</v>
      </c>
      <c r="P48" s="14">
        <v>24890.43</v>
      </c>
      <c r="Q48" s="14">
        <v>23857.919999999998</v>
      </c>
      <c r="R48" s="14">
        <v>11541.92</v>
      </c>
      <c r="S48" s="15">
        <f t="shared" si="2"/>
        <v>198059.56999999998</v>
      </c>
    </row>
    <row r="49" spans="1:32" s="9" customFormat="1" ht="38.25">
      <c r="A49" s="12" t="s">
        <v>104</v>
      </c>
      <c r="B49" s="13" t="s">
        <v>13</v>
      </c>
      <c r="C49" s="12" t="s">
        <v>188</v>
      </c>
      <c r="D49" s="13" t="s">
        <v>257</v>
      </c>
      <c r="E49" s="39" t="s">
        <v>181</v>
      </c>
      <c r="F49" s="52">
        <v>102750</v>
      </c>
      <c r="G49" s="37">
        <v>59486</v>
      </c>
      <c r="H49" s="37">
        <f>G49-J49</f>
        <v>37854</v>
      </c>
      <c r="I49" s="37">
        <f t="shared" si="1"/>
        <v>1936.510000000002</v>
      </c>
      <c r="J49" s="41">
        <v>21632</v>
      </c>
      <c r="K49" s="14">
        <v>23568.510000000002</v>
      </c>
      <c r="L49" s="14">
        <v>23034.980000000003</v>
      </c>
      <c r="M49" s="14">
        <v>16742.36</v>
      </c>
      <c r="N49" s="14">
        <v>0</v>
      </c>
      <c r="O49" s="14">
        <v>0</v>
      </c>
      <c r="P49" s="14">
        <v>0</v>
      </c>
      <c r="Q49" s="14">
        <v>0</v>
      </c>
      <c r="R49" s="14">
        <v>0</v>
      </c>
      <c r="S49" s="15">
        <f t="shared" si="2"/>
        <v>63345.850000000006</v>
      </c>
    </row>
    <row r="50" spans="1:32" s="9" customFormat="1" ht="63.75">
      <c r="A50" s="12" t="s">
        <v>190</v>
      </c>
      <c r="B50" s="13" t="s">
        <v>13</v>
      </c>
      <c r="C50" s="12" t="s">
        <v>186</v>
      </c>
      <c r="D50" s="13" t="s">
        <v>197</v>
      </c>
      <c r="E50" s="39" t="s">
        <v>181</v>
      </c>
      <c r="F50" s="52">
        <v>146505.54999999999</v>
      </c>
      <c r="G50" s="37">
        <v>110754</v>
      </c>
      <c r="H50" s="37">
        <f t="shared" si="0"/>
        <v>92878</v>
      </c>
      <c r="I50" s="37">
        <f t="shared" si="1"/>
        <v>3695.7099999999991</v>
      </c>
      <c r="J50" s="41">
        <v>17876</v>
      </c>
      <c r="K50" s="14">
        <v>21571.71</v>
      </c>
      <c r="L50" s="14">
        <v>21732.54</v>
      </c>
      <c r="M50" s="14">
        <v>21201.41</v>
      </c>
      <c r="N50" s="14">
        <v>20370.949999999997</v>
      </c>
      <c r="O50" s="14">
        <v>19549.919999999998</v>
      </c>
      <c r="P50" s="14">
        <v>18730.009999999998</v>
      </c>
      <c r="Q50" s="14">
        <v>3619.8</v>
      </c>
      <c r="R50" s="14">
        <v>0</v>
      </c>
      <c r="S50" s="15">
        <f t="shared" si="2"/>
        <v>126776.34</v>
      </c>
    </row>
    <row r="51" spans="1:32" s="9" customFormat="1" ht="25.5">
      <c r="A51" s="12" t="s">
        <v>167</v>
      </c>
      <c r="B51" s="13" t="s">
        <v>13</v>
      </c>
      <c r="C51" s="12" t="s">
        <v>187</v>
      </c>
      <c r="D51" s="13" t="s">
        <v>196</v>
      </c>
      <c r="E51" s="39" t="s">
        <v>181</v>
      </c>
      <c r="F51" s="52">
        <v>435817</v>
      </c>
      <c r="G51" s="37">
        <v>306681</v>
      </c>
      <c r="H51" s="37">
        <f t="shared" si="0"/>
        <v>242113</v>
      </c>
      <c r="I51" s="37">
        <f t="shared" si="1"/>
        <v>9695.6300000000047</v>
      </c>
      <c r="J51" s="41">
        <v>64568</v>
      </c>
      <c r="K51" s="14">
        <v>74263.63</v>
      </c>
      <c r="L51" s="14">
        <v>74295.710000000006</v>
      </c>
      <c r="M51" s="14">
        <v>72165.62</v>
      </c>
      <c r="N51" s="14">
        <v>69221.929999999993</v>
      </c>
      <c r="O51" s="14">
        <v>50021.32</v>
      </c>
      <c r="P51" s="14">
        <v>0</v>
      </c>
      <c r="Q51" s="14">
        <v>0</v>
      </c>
      <c r="R51" s="14">
        <v>0</v>
      </c>
      <c r="S51" s="15">
        <f t="shared" si="2"/>
        <v>339968.21</v>
      </c>
    </row>
    <row r="52" spans="1:32" s="9" customFormat="1" ht="63.75">
      <c r="A52" s="12" t="s">
        <v>168</v>
      </c>
      <c r="B52" s="13" t="s">
        <v>13</v>
      </c>
      <c r="C52" s="12" t="s">
        <v>191</v>
      </c>
      <c r="D52" s="13" t="s">
        <v>248</v>
      </c>
      <c r="E52" s="39" t="s">
        <v>192</v>
      </c>
      <c r="F52" s="53">
        <v>598947</v>
      </c>
      <c r="G52" s="40">
        <v>517731</v>
      </c>
      <c r="H52" s="37">
        <f t="shared" si="0"/>
        <v>477123</v>
      </c>
      <c r="I52" s="37">
        <f t="shared" si="1"/>
        <v>20202.479999999996</v>
      </c>
      <c r="J52" s="41">
        <v>40608</v>
      </c>
      <c r="K52" s="42">
        <v>60810.479999999996</v>
      </c>
      <c r="L52" s="42">
        <v>62724.71</v>
      </c>
      <c r="M52" s="42">
        <v>62094.14</v>
      </c>
      <c r="N52" s="42">
        <v>60011.780000000006</v>
      </c>
      <c r="O52" s="42">
        <v>57989.009999999995</v>
      </c>
      <c r="P52" s="42">
        <v>55968.990000000005</v>
      </c>
      <c r="Q52" s="42">
        <v>53987.780000000006</v>
      </c>
      <c r="R52" s="42">
        <v>271041.2</v>
      </c>
      <c r="S52" s="15">
        <f t="shared" si="2"/>
        <v>684628.09000000008</v>
      </c>
    </row>
    <row r="53" spans="1:32" s="9" customFormat="1" ht="89.25">
      <c r="A53" s="12" t="s">
        <v>105</v>
      </c>
      <c r="B53" s="13" t="s">
        <v>13</v>
      </c>
      <c r="C53" s="12" t="s">
        <v>195</v>
      </c>
      <c r="D53" s="13" t="s">
        <v>245</v>
      </c>
      <c r="E53" s="39" t="s">
        <v>204</v>
      </c>
      <c r="F53" s="53">
        <v>263252</v>
      </c>
      <c r="G53" s="40">
        <v>236248</v>
      </c>
      <c r="H53" s="37">
        <f>G53-J53</f>
        <v>209244</v>
      </c>
      <c r="I53" s="37">
        <f t="shared" si="1"/>
        <v>8250.5200000000041</v>
      </c>
      <c r="J53" s="49">
        <v>27004</v>
      </c>
      <c r="K53" s="42">
        <v>35254.520000000004</v>
      </c>
      <c r="L53" s="42">
        <v>34641</v>
      </c>
      <c r="M53" s="42">
        <v>33700</v>
      </c>
      <c r="N53" s="42">
        <v>32669</v>
      </c>
      <c r="O53" s="42">
        <v>31656</v>
      </c>
      <c r="P53" s="42">
        <v>30644</v>
      </c>
      <c r="Q53" s="42">
        <v>29641</v>
      </c>
      <c r="R53" s="42">
        <v>49390</v>
      </c>
      <c r="S53" s="15">
        <f t="shared" si="2"/>
        <v>277595.52000000002</v>
      </c>
    </row>
    <row r="54" spans="1:32" s="9" customFormat="1" ht="89.25">
      <c r="A54" s="12" t="s">
        <v>182</v>
      </c>
      <c r="B54" s="13" t="s">
        <v>13</v>
      </c>
      <c r="C54" s="12" t="s">
        <v>194</v>
      </c>
      <c r="D54" s="13" t="s">
        <v>243</v>
      </c>
      <c r="E54" s="39" t="s">
        <v>203</v>
      </c>
      <c r="F54" s="53">
        <v>103477</v>
      </c>
      <c r="G54" s="40">
        <v>92581</v>
      </c>
      <c r="H54" s="37">
        <f t="shared" si="0"/>
        <v>81685</v>
      </c>
      <c r="I54" s="37">
        <f t="shared" si="1"/>
        <v>3361.9400000000005</v>
      </c>
      <c r="J54" s="37">
        <v>10896</v>
      </c>
      <c r="K54" s="42">
        <v>14257.94</v>
      </c>
      <c r="L54" s="42">
        <v>14000</v>
      </c>
      <c r="M54" s="42">
        <v>13604</v>
      </c>
      <c r="N54" s="42">
        <v>13171</v>
      </c>
      <c r="O54" s="42">
        <v>12745</v>
      </c>
      <c r="P54" s="42">
        <v>12319</v>
      </c>
      <c r="Q54" s="42">
        <v>11897</v>
      </c>
      <c r="R54" s="42">
        <v>17029</v>
      </c>
      <c r="S54" s="15">
        <f t="shared" si="2"/>
        <v>109022.94</v>
      </c>
    </row>
    <row r="55" spans="1:32" s="9" customFormat="1" ht="63.75">
      <c r="A55" s="12" t="s">
        <v>183</v>
      </c>
      <c r="B55" s="13" t="s">
        <v>13</v>
      </c>
      <c r="C55" s="12" t="s">
        <v>208</v>
      </c>
      <c r="D55" s="13" t="s">
        <v>211</v>
      </c>
      <c r="E55" s="12" t="s">
        <v>212</v>
      </c>
      <c r="F55" s="37">
        <v>83385.740000000005</v>
      </c>
      <c r="G55" s="37">
        <v>83385.740000000005</v>
      </c>
      <c r="H55" s="37">
        <f>G55-J55</f>
        <v>51333.740000000005</v>
      </c>
      <c r="I55" s="37">
        <v>1135</v>
      </c>
      <c r="J55" s="37">
        <v>32052</v>
      </c>
      <c r="K55" s="14">
        <v>66324.45</v>
      </c>
      <c r="L55" s="14">
        <v>18110.339999999997</v>
      </c>
      <c r="M55" s="14">
        <v>688.63</v>
      </c>
      <c r="N55" s="14">
        <v>0</v>
      </c>
      <c r="O55" s="14">
        <v>0</v>
      </c>
      <c r="P55" s="14">
        <v>0</v>
      </c>
      <c r="Q55" s="14">
        <v>0</v>
      </c>
      <c r="R55" s="14">
        <v>0</v>
      </c>
      <c r="S55" s="15">
        <f t="shared" si="2"/>
        <v>85123.42</v>
      </c>
    </row>
    <row r="56" spans="1:32" s="9" customFormat="1" ht="63.75">
      <c r="A56" s="12" t="s">
        <v>184</v>
      </c>
      <c r="B56" s="13" t="s">
        <v>13</v>
      </c>
      <c r="C56" s="12" t="s">
        <v>209</v>
      </c>
      <c r="D56" s="13" t="s">
        <v>214</v>
      </c>
      <c r="E56" s="12" t="s">
        <v>213</v>
      </c>
      <c r="F56" s="12" t="s">
        <v>217</v>
      </c>
      <c r="G56" s="37">
        <v>29829</v>
      </c>
      <c r="H56" s="37">
        <f>G56-J56</f>
        <v>8773</v>
      </c>
      <c r="I56" s="37">
        <f t="shared" si="1"/>
        <v>611.58000000000175</v>
      </c>
      <c r="J56" s="37">
        <v>21056</v>
      </c>
      <c r="K56" s="14">
        <v>21667.58</v>
      </c>
      <c r="L56" s="14">
        <v>9016.9500000000007</v>
      </c>
      <c r="M56" s="14">
        <v>0</v>
      </c>
      <c r="N56" s="14">
        <v>0</v>
      </c>
      <c r="O56" s="14">
        <v>0</v>
      </c>
      <c r="P56" s="14">
        <v>0</v>
      </c>
      <c r="Q56" s="14">
        <v>0</v>
      </c>
      <c r="R56" s="14">
        <v>0</v>
      </c>
      <c r="S56" s="15">
        <f t="shared" si="2"/>
        <v>30684.530000000002</v>
      </c>
    </row>
    <row r="57" spans="1:32" s="9" customFormat="1" ht="51">
      <c r="A57" s="12" t="s">
        <v>185</v>
      </c>
      <c r="B57" s="13" t="s">
        <v>13</v>
      </c>
      <c r="C57" s="12" t="s">
        <v>210</v>
      </c>
      <c r="D57" s="13" t="s">
        <v>215</v>
      </c>
      <c r="E57" s="12" t="s">
        <v>216</v>
      </c>
      <c r="F57" s="12" t="s">
        <v>218</v>
      </c>
      <c r="G57" s="37">
        <v>176420</v>
      </c>
      <c r="H57" s="37">
        <f>G57-J57</f>
        <v>157848</v>
      </c>
      <c r="I57" s="37">
        <f t="shared" si="1"/>
        <v>5869.2900000000009</v>
      </c>
      <c r="J57" s="37">
        <v>18572</v>
      </c>
      <c r="K57" s="14">
        <v>24441.29</v>
      </c>
      <c r="L57" s="14">
        <v>25020.739999999998</v>
      </c>
      <c r="M57" s="14">
        <v>24655.68</v>
      </c>
      <c r="N57" s="14">
        <v>23812.45</v>
      </c>
      <c r="O57" s="14">
        <v>22986.2</v>
      </c>
      <c r="P57" s="14">
        <v>22161.07</v>
      </c>
      <c r="Q57" s="14">
        <v>21344.43</v>
      </c>
      <c r="R57" s="14">
        <v>49716.039999999994</v>
      </c>
      <c r="S57" s="15">
        <f t="shared" si="2"/>
        <v>214137.89999999997</v>
      </c>
    </row>
    <row r="58" spans="1:32" s="9" customFormat="1" ht="63.75">
      <c r="A58" s="12" t="s">
        <v>220</v>
      </c>
      <c r="B58" s="13" t="s">
        <v>13</v>
      </c>
      <c r="C58" s="12" t="s">
        <v>221</v>
      </c>
      <c r="D58" s="13" t="s">
        <v>249</v>
      </c>
      <c r="E58" s="12" t="s">
        <v>222</v>
      </c>
      <c r="F58" s="12" t="s">
        <v>223</v>
      </c>
      <c r="G58" s="37"/>
      <c r="H58" s="37">
        <v>697205</v>
      </c>
      <c r="I58" s="37">
        <f t="shared" si="1"/>
        <v>3980.46</v>
      </c>
      <c r="J58" s="37"/>
      <c r="K58" s="14">
        <v>3980.46</v>
      </c>
      <c r="L58" s="14">
        <v>100768.63999999998</v>
      </c>
      <c r="M58" s="14">
        <v>100730.03000000001</v>
      </c>
      <c r="N58" s="14">
        <v>97535.239999999991</v>
      </c>
      <c r="O58" s="14">
        <v>94411.069999999992</v>
      </c>
      <c r="P58" s="14">
        <v>91291.19</v>
      </c>
      <c r="Q58" s="14">
        <v>88209.82</v>
      </c>
      <c r="R58" s="14">
        <v>265041</v>
      </c>
      <c r="S58" s="15">
        <f t="shared" si="2"/>
        <v>841967.45</v>
      </c>
    </row>
    <row r="59" spans="1:32" s="9" customFormat="1" ht="76.5">
      <c r="A59" s="12" t="s">
        <v>224</v>
      </c>
      <c r="B59" s="13" t="s">
        <v>13</v>
      </c>
      <c r="C59" s="12" t="s">
        <v>226</v>
      </c>
      <c r="D59" s="55" t="s">
        <v>228</v>
      </c>
      <c r="E59" s="12" t="s">
        <v>230</v>
      </c>
      <c r="F59" s="12" t="s">
        <v>233</v>
      </c>
      <c r="G59" s="37"/>
      <c r="H59" s="37">
        <v>143101</v>
      </c>
      <c r="I59" s="37">
        <f t="shared" si="1"/>
        <v>473.93</v>
      </c>
      <c r="J59" s="37"/>
      <c r="K59" s="14">
        <v>473.93</v>
      </c>
      <c r="L59" s="57">
        <v>20073</v>
      </c>
      <c r="M59" s="57">
        <v>20042.13</v>
      </c>
      <c r="N59" s="57">
        <v>19433.22</v>
      </c>
      <c r="O59" s="14">
        <v>18838.18</v>
      </c>
      <c r="P59" s="14">
        <v>18243.96</v>
      </c>
      <c r="Q59" s="14">
        <v>17657.46</v>
      </c>
      <c r="R59" s="14">
        <v>57108.71</v>
      </c>
      <c r="S59" s="15">
        <f t="shared" si="2"/>
        <v>171870.58999999997</v>
      </c>
    </row>
    <row r="60" spans="1:32" s="9" customFormat="1" ht="76.5">
      <c r="A60" s="12" t="s">
        <v>225</v>
      </c>
      <c r="B60" s="13" t="s">
        <v>13</v>
      </c>
      <c r="C60" s="12" t="s">
        <v>227</v>
      </c>
      <c r="D60" s="55" t="s">
        <v>229</v>
      </c>
      <c r="E60" s="12" t="s">
        <v>231</v>
      </c>
      <c r="F60" s="12" t="s">
        <v>232</v>
      </c>
      <c r="G60" s="37"/>
      <c r="H60" s="37">
        <v>204965</v>
      </c>
      <c r="I60" s="37">
        <f t="shared" si="1"/>
        <v>591.80999999999995</v>
      </c>
      <c r="J60" s="37"/>
      <c r="K60" s="14">
        <v>591.80999999999995</v>
      </c>
      <c r="L60" s="57">
        <v>28673.539999999997</v>
      </c>
      <c r="M60" s="57">
        <v>28376.04</v>
      </c>
      <c r="N60" s="57">
        <v>27502.300000000003</v>
      </c>
      <c r="O60" s="14">
        <v>26649.030000000002</v>
      </c>
      <c r="P60" s="14">
        <v>25796.92</v>
      </c>
      <c r="Q60" s="14">
        <v>24956.5</v>
      </c>
      <c r="R60" s="14">
        <v>85928.900000000009</v>
      </c>
      <c r="S60" s="15">
        <f>SUM(K60:R60)</f>
        <v>248475.04000000004</v>
      </c>
    </row>
    <row r="61" spans="1:32" s="9" customFormat="1" ht="89.25">
      <c r="A61" s="12" t="s">
        <v>236</v>
      </c>
      <c r="B61" s="13" t="s">
        <v>13</v>
      </c>
      <c r="C61" s="12" t="s">
        <v>237</v>
      </c>
      <c r="D61" s="58" t="s">
        <v>244</v>
      </c>
      <c r="E61" s="12" t="s">
        <v>238</v>
      </c>
      <c r="F61" s="12" t="s">
        <v>239</v>
      </c>
      <c r="G61" s="37"/>
      <c r="H61" s="37">
        <v>258998</v>
      </c>
      <c r="I61" s="37"/>
      <c r="J61" s="37"/>
      <c r="K61" s="14"/>
      <c r="L61" s="57">
        <v>64653</v>
      </c>
      <c r="M61" s="57">
        <v>62573</v>
      </c>
      <c r="N61" s="57">
        <v>60353</v>
      </c>
      <c r="O61" s="14">
        <v>58134</v>
      </c>
      <c r="P61" s="14">
        <v>42273</v>
      </c>
      <c r="Q61" s="14"/>
      <c r="R61" s="14"/>
      <c r="S61" s="15">
        <f>SUM(K61:R61)</f>
        <v>287986</v>
      </c>
    </row>
    <row r="62" spans="1:32">
      <c r="A62" s="12"/>
      <c r="B62" s="16" t="s">
        <v>60</v>
      </c>
      <c r="C62" s="12" t="s">
        <v>0</v>
      </c>
      <c r="D62" s="12" t="s">
        <v>0</v>
      </c>
      <c r="E62" s="12" t="s">
        <v>0</v>
      </c>
      <c r="F62" s="38">
        <f>SUM(F11:F61)</f>
        <v>26003964.289999999</v>
      </c>
      <c r="G62" s="38">
        <f t="shared" ref="G62:R62" si="3">SUM(G11:G61)</f>
        <v>16668246.619999999</v>
      </c>
      <c r="H62" s="38">
        <f t="shared" si="3"/>
        <v>16170415.500000002</v>
      </c>
      <c r="I62" s="38">
        <f t="shared" si="3"/>
        <v>516714.39999999997</v>
      </c>
      <c r="J62" s="38">
        <f t="shared" si="3"/>
        <v>1802100.12</v>
      </c>
      <c r="K62" s="38">
        <f t="shared" si="3"/>
        <v>2351951.9700000002</v>
      </c>
      <c r="L62" s="38">
        <f t="shared" si="3"/>
        <v>2420964.4200000009</v>
      </c>
      <c r="M62" s="38">
        <f t="shared" si="3"/>
        <v>2249456.2399999998</v>
      </c>
      <c r="N62" s="38">
        <f t="shared" si="3"/>
        <v>2098785.86</v>
      </c>
      <c r="O62" s="38">
        <f t="shared" si="3"/>
        <v>1941535.26</v>
      </c>
      <c r="P62" s="38">
        <f t="shared" si="3"/>
        <v>1706045.7199999997</v>
      </c>
      <c r="Q62" s="38">
        <f t="shared" si="3"/>
        <v>1524081.75</v>
      </c>
      <c r="R62" s="38">
        <f t="shared" si="3"/>
        <v>8876122.7400000002</v>
      </c>
      <c r="S62" s="38">
        <f>SUM(S11:S61)</f>
        <v>23168943.960000001</v>
      </c>
      <c r="T62" s="56"/>
      <c r="AF62" s="36"/>
    </row>
    <row r="63" spans="1:32" s="17" customFormat="1" ht="51" customHeight="1">
      <c r="A63" s="70" t="s">
        <v>61</v>
      </c>
      <c r="B63" s="70"/>
      <c r="C63" s="18" t="s">
        <v>176</v>
      </c>
      <c r="D63" s="18"/>
      <c r="E63" s="18"/>
      <c r="F63" s="18"/>
      <c r="G63" s="18"/>
      <c r="H63" s="18"/>
      <c r="I63" s="18"/>
      <c r="J63" s="18"/>
      <c r="K63" s="54"/>
      <c r="L63" s="54"/>
      <c r="M63" s="54"/>
      <c r="N63" s="19"/>
      <c r="O63" s="19"/>
      <c r="P63" s="19"/>
      <c r="Q63" s="19"/>
      <c r="R63" s="19"/>
      <c r="S63" s="48"/>
    </row>
    <row r="64" spans="1:32" s="17" customFormat="1" ht="38.25">
      <c r="A64" s="12" t="s">
        <v>77</v>
      </c>
      <c r="B64" s="13" t="s">
        <v>62</v>
      </c>
      <c r="C64" s="12" t="s">
        <v>207</v>
      </c>
      <c r="D64" s="13" t="s">
        <v>250</v>
      </c>
      <c r="E64" s="12" t="s">
        <v>63</v>
      </c>
      <c r="F64" s="37" t="s">
        <v>169</v>
      </c>
      <c r="G64" s="37"/>
      <c r="H64" s="12"/>
      <c r="I64" s="12"/>
      <c r="J64" s="12"/>
      <c r="K64" s="14">
        <v>32650</v>
      </c>
      <c r="L64" s="14">
        <v>32047</v>
      </c>
      <c r="M64" s="14">
        <v>31444</v>
      </c>
      <c r="N64" s="14">
        <v>30841</v>
      </c>
      <c r="O64" s="14">
        <v>30238</v>
      </c>
      <c r="P64" s="14">
        <v>14427</v>
      </c>
      <c r="Q64" s="14"/>
      <c r="R64" s="14"/>
      <c r="S64" s="15">
        <f>SUM(K64:R64)</f>
        <v>171647</v>
      </c>
    </row>
    <row r="65" spans="1:20" s="17" customFormat="1" ht="25.5">
      <c r="A65" s="12" t="s">
        <v>151</v>
      </c>
      <c r="B65" s="13" t="s">
        <v>64</v>
      </c>
      <c r="C65" s="12" t="s">
        <v>177</v>
      </c>
      <c r="D65" s="13" t="s">
        <v>65</v>
      </c>
      <c r="E65" s="12" t="s">
        <v>66</v>
      </c>
      <c r="F65" s="37" t="s">
        <v>170</v>
      </c>
      <c r="G65" s="37"/>
      <c r="H65" s="12"/>
      <c r="I65" s="12"/>
      <c r="J65" s="12"/>
      <c r="K65" s="14">
        <v>180</v>
      </c>
      <c r="L65" s="14">
        <v>175</v>
      </c>
      <c r="M65" s="14">
        <v>175</v>
      </c>
      <c r="N65" s="14">
        <v>0</v>
      </c>
      <c r="O65" s="14"/>
      <c r="P65" s="14"/>
      <c r="Q65" s="14"/>
      <c r="R65" s="14"/>
      <c r="S65" s="15">
        <f t="shared" ref="S65:S72" si="4">SUM(K65:R65)</f>
        <v>530</v>
      </c>
    </row>
    <row r="66" spans="1:20" s="17" customFormat="1" ht="38.25">
      <c r="A66" s="12" t="s">
        <v>78</v>
      </c>
      <c r="B66" s="13" t="s">
        <v>67</v>
      </c>
      <c r="C66" s="12" t="s">
        <v>207</v>
      </c>
      <c r="D66" s="13" t="s">
        <v>68</v>
      </c>
      <c r="E66" s="12" t="s">
        <v>69</v>
      </c>
      <c r="F66" s="37" t="s">
        <v>171</v>
      </c>
      <c r="G66" s="37"/>
      <c r="H66" s="12"/>
      <c r="I66" s="12"/>
      <c r="J66" s="12"/>
      <c r="K66" s="14">
        <v>17675</v>
      </c>
      <c r="L66" s="14">
        <v>17640</v>
      </c>
      <c r="M66" s="14">
        <v>17605</v>
      </c>
      <c r="N66" s="14">
        <v>0</v>
      </c>
      <c r="O66" s="14"/>
      <c r="P66" s="14"/>
      <c r="Q66" s="14"/>
      <c r="R66" s="14"/>
      <c r="S66" s="15">
        <f t="shared" si="4"/>
        <v>52920</v>
      </c>
    </row>
    <row r="67" spans="1:20" s="17" customFormat="1" ht="153">
      <c r="A67" s="12" t="s">
        <v>205</v>
      </c>
      <c r="B67" s="13" t="s">
        <v>13</v>
      </c>
      <c r="C67" s="12" t="s">
        <v>207</v>
      </c>
      <c r="D67" s="13" t="s">
        <v>258</v>
      </c>
      <c r="E67" s="12" t="s">
        <v>70</v>
      </c>
      <c r="F67" s="37" t="s">
        <v>172</v>
      </c>
      <c r="G67" s="37"/>
      <c r="H67" s="12"/>
      <c r="I67" s="12"/>
      <c r="J67" s="12"/>
      <c r="K67" s="14">
        <v>30549</v>
      </c>
      <c r="L67" s="14">
        <v>30376</v>
      </c>
      <c r="M67" s="14">
        <v>30202</v>
      </c>
      <c r="N67" s="14">
        <v>30028</v>
      </c>
      <c r="O67" s="14">
        <v>29854</v>
      </c>
      <c r="P67" s="14">
        <v>29680</v>
      </c>
      <c r="Q67" s="14">
        <v>29500</v>
      </c>
      <c r="R67" s="14">
        <v>116294</v>
      </c>
      <c r="S67" s="15">
        <f t="shared" si="4"/>
        <v>326483</v>
      </c>
    </row>
    <row r="68" spans="1:20" s="17" customFormat="1" ht="76.5">
      <c r="A68" s="12" t="s">
        <v>79</v>
      </c>
      <c r="B68" s="13" t="s">
        <v>13</v>
      </c>
      <c r="C68" s="12" t="s">
        <v>178</v>
      </c>
      <c r="D68" s="13" t="s">
        <v>71</v>
      </c>
      <c r="E68" s="12" t="s">
        <v>206</v>
      </c>
      <c r="F68" s="37" t="s">
        <v>173</v>
      </c>
      <c r="G68" s="37"/>
      <c r="H68" s="12"/>
      <c r="I68" s="12"/>
      <c r="J68" s="12"/>
      <c r="K68" s="14">
        <v>35361</v>
      </c>
      <c r="L68" s="14">
        <v>34319</v>
      </c>
      <c r="M68" s="14">
        <v>0</v>
      </c>
      <c r="N68" s="14">
        <v>0</v>
      </c>
      <c r="O68" s="14">
        <v>0</v>
      </c>
      <c r="P68" s="14">
        <v>0</v>
      </c>
      <c r="Q68" s="14"/>
      <c r="R68" s="14">
        <v>0</v>
      </c>
      <c r="S68" s="15">
        <f t="shared" si="4"/>
        <v>69680</v>
      </c>
    </row>
    <row r="69" spans="1:20" s="17" customFormat="1" ht="38.25">
      <c r="A69" s="12" t="s">
        <v>80</v>
      </c>
      <c r="B69" s="13" t="s">
        <v>13</v>
      </c>
      <c r="C69" s="12" t="s">
        <v>207</v>
      </c>
      <c r="D69" s="13" t="s">
        <v>251</v>
      </c>
      <c r="E69" s="12" t="s">
        <v>72</v>
      </c>
      <c r="F69" s="37" t="s">
        <v>174</v>
      </c>
      <c r="G69" s="37"/>
      <c r="H69" s="12"/>
      <c r="I69" s="12"/>
      <c r="J69" s="12"/>
      <c r="K69" s="14">
        <v>30214</v>
      </c>
      <c r="L69" s="14">
        <v>30055</v>
      </c>
      <c r="M69" s="14">
        <v>29896</v>
      </c>
      <c r="N69" s="14">
        <v>29727</v>
      </c>
      <c r="O69" s="14">
        <v>29558</v>
      </c>
      <c r="P69" s="14">
        <v>29389</v>
      </c>
      <c r="Q69" s="14">
        <v>29170</v>
      </c>
      <c r="R69" s="14">
        <v>86961</v>
      </c>
      <c r="S69" s="15">
        <f t="shared" si="4"/>
        <v>294970</v>
      </c>
    </row>
    <row r="70" spans="1:20" s="17" customFormat="1" ht="51">
      <c r="A70" s="12" t="s">
        <v>81</v>
      </c>
      <c r="B70" s="13" t="s">
        <v>13</v>
      </c>
      <c r="C70" s="12" t="s">
        <v>207</v>
      </c>
      <c r="D70" s="13" t="s">
        <v>73</v>
      </c>
      <c r="E70" s="12" t="s">
        <v>74</v>
      </c>
      <c r="F70" s="37" t="s">
        <v>175</v>
      </c>
      <c r="G70" s="37"/>
      <c r="H70" s="12"/>
      <c r="I70" s="12"/>
      <c r="J70" s="12"/>
      <c r="K70" s="14">
        <v>11551</v>
      </c>
      <c r="L70" s="14">
        <v>11461</v>
      </c>
      <c r="M70" s="14">
        <v>11371</v>
      </c>
      <c r="N70" s="14">
        <v>11281</v>
      </c>
      <c r="O70" s="14">
        <v>11191</v>
      </c>
      <c r="P70" s="14">
        <v>11101</v>
      </c>
      <c r="Q70" s="14">
        <v>10911</v>
      </c>
      <c r="R70" s="14">
        <v>77248</v>
      </c>
      <c r="S70" s="15">
        <f t="shared" si="4"/>
        <v>156115</v>
      </c>
    </row>
    <row r="71" spans="1:20" s="17" customFormat="1" ht="38.25">
      <c r="A71" s="12" t="s">
        <v>82</v>
      </c>
      <c r="B71" s="13" t="s">
        <v>13</v>
      </c>
      <c r="C71" s="12" t="s">
        <v>207</v>
      </c>
      <c r="D71" s="13" t="s">
        <v>246</v>
      </c>
      <c r="E71" s="12" t="s">
        <v>234</v>
      </c>
      <c r="F71" s="37">
        <v>445885</v>
      </c>
      <c r="G71" s="37"/>
      <c r="H71" s="12"/>
      <c r="I71" s="12"/>
      <c r="J71" s="12"/>
      <c r="K71" s="14">
        <v>200</v>
      </c>
      <c r="L71" s="14">
        <v>21647.98</v>
      </c>
      <c r="M71" s="14">
        <v>47267.26</v>
      </c>
      <c r="N71" s="14">
        <v>45989.42</v>
      </c>
      <c r="O71" s="14">
        <v>44711.58</v>
      </c>
      <c r="P71" s="14">
        <v>43433.760000000002</v>
      </c>
      <c r="Q71" s="14">
        <v>42155.92</v>
      </c>
      <c r="R71" s="14">
        <v>450136.46999999991</v>
      </c>
      <c r="S71" s="15">
        <f t="shared" si="4"/>
        <v>695542.3899999999</v>
      </c>
    </row>
    <row r="72" spans="1:20" s="17" customFormat="1" ht="38.25">
      <c r="A72" s="12" t="s">
        <v>83</v>
      </c>
      <c r="B72" s="13" t="s">
        <v>13</v>
      </c>
      <c r="C72" s="12" t="s">
        <v>207</v>
      </c>
      <c r="D72" s="13" t="s">
        <v>247</v>
      </c>
      <c r="E72" s="12" t="s">
        <v>234</v>
      </c>
      <c r="F72" s="37" t="s">
        <v>235</v>
      </c>
      <c r="G72" s="37"/>
      <c r="H72" s="12"/>
      <c r="I72" s="12"/>
      <c r="J72" s="12"/>
      <c r="K72" s="14">
        <v>200</v>
      </c>
      <c r="L72" s="14">
        <v>20290.879999999997</v>
      </c>
      <c r="M72" s="14">
        <v>19721.29</v>
      </c>
      <c r="N72" s="14">
        <v>19113.73</v>
      </c>
      <c r="O72" s="14">
        <v>18506.16</v>
      </c>
      <c r="P72" s="14">
        <v>17898.599999999999</v>
      </c>
      <c r="Q72" s="14">
        <v>17291.04</v>
      </c>
      <c r="R72" s="14">
        <v>125404</v>
      </c>
      <c r="S72" s="15">
        <f t="shared" si="4"/>
        <v>238425.7</v>
      </c>
    </row>
    <row r="73" spans="1:20">
      <c r="A73" s="12"/>
      <c r="B73" s="20" t="s">
        <v>60</v>
      </c>
      <c r="C73" s="12" t="s">
        <v>0</v>
      </c>
      <c r="D73" s="12" t="s">
        <v>0</v>
      </c>
      <c r="E73" s="12" t="s">
        <v>0</v>
      </c>
      <c r="F73" s="37">
        <f>F64+F65+F66+F67+F68+F69+F70</f>
        <v>2779657</v>
      </c>
      <c r="G73" s="37">
        <f>G64+G65+G66+G67+G68+G69+G70</f>
        <v>0</v>
      </c>
      <c r="H73" s="37"/>
      <c r="I73" s="37"/>
      <c r="J73" s="37"/>
      <c r="K73" s="15">
        <f>SUM(K64:K72)</f>
        <v>158580</v>
      </c>
      <c r="L73" s="15">
        <f t="shared" ref="L73:R73" si="5">SUM(L64:L72)</f>
        <v>198011.86000000002</v>
      </c>
      <c r="M73" s="15">
        <f t="shared" si="5"/>
        <v>187681.55000000002</v>
      </c>
      <c r="N73" s="15">
        <f t="shared" si="5"/>
        <v>166980.15</v>
      </c>
      <c r="O73" s="15">
        <f t="shared" si="5"/>
        <v>164058.74000000002</v>
      </c>
      <c r="P73" s="15">
        <f t="shared" si="5"/>
        <v>145929.36000000002</v>
      </c>
      <c r="Q73" s="15">
        <f t="shared" si="5"/>
        <v>129027.95999999999</v>
      </c>
      <c r="R73" s="15">
        <f t="shared" si="5"/>
        <v>856043.47</v>
      </c>
      <c r="S73" s="15">
        <f>SUM(S64:S72)</f>
        <v>2006313.0899999999</v>
      </c>
    </row>
    <row r="74" spans="1:20">
      <c r="A74" s="21"/>
      <c r="B74" s="22"/>
      <c r="C74" s="22"/>
      <c r="D74" s="22"/>
      <c r="E74" s="22"/>
      <c r="F74" s="22"/>
      <c r="G74" s="22"/>
      <c r="H74" s="22"/>
      <c r="I74" s="22"/>
      <c r="J74" s="22"/>
      <c r="K74" s="19"/>
      <c r="L74" s="19"/>
      <c r="M74" s="19"/>
      <c r="N74" s="19"/>
      <c r="O74" s="19"/>
      <c r="P74" s="19"/>
      <c r="Q74" s="19"/>
      <c r="R74" s="19"/>
      <c r="S74" s="23"/>
    </row>
    <row r="75" spans="1:20">
      <c r="A75" s="21"/>
      <c r="B75" s="24"/>
      <c r="C75" s="24"/>
      <c r="D75" s="24"/>
      <c r="E75" s="24"/>
      <c r="F75" s="24"/>
      <c r="G75" s="24"/>
      <c r="H75" s="24"/>
      <c r="I75" s="24"/>
      <c r="J75" s="24"/>
      <c r="K75" s="19"/>
      <c r="L75" s="19"/>
      <c r="M75" s="19"/>
      <c r="N75" s="19"/>
      <c r="O75" s="19"/>
      <c r="P75" s="19"/>
      <c r="Q75" s="19"/>
      <c r="R75" s="19"/>
      <c r="S75" s="25"/>
    </row>
    <row r="76" spans="1:20" ht="31.9" customHeight="1">
      <c r="A76" s="21"/>
      <c r="B76" s="20" t="s">
        <v>75</v>
      </c>
      <c r="C76" s="26"/>
      <c r="D76" s="26"/>
      <c r="E76" s="27"/>
      <c r="F76" s="27"/>
      <c r="G76" s="27"/>
      <c r="H76" s="27"/>
      <c r="I76" s="27"/>
      <c r="J76" s="27"/>
      <c r="K76" s="15">
        <f>K62+K73</f>
        <v>2510531.9700000002</v>
      </c>
      <c r="L76" s="15">
        <f t="shared" ref="L76:R76" si="6">L62+L73</f>
        <v>2618976.2800000007</v>
      </c>
      <c r="M76" s="15">
        <f t="shared" si="6"/>
        <v>2437137.7899999996</v>
      </c>
      <c r="N76" s="15">
        <f t="shared" si="6"/>
        <v>2265766.0099999998</v>
      </c>
      <c r="O76" s="15">
        <f t="shared" si="6"/>
        <v>2105594</v>
      </c>
      <c r="P76" s="15">
        <f t="shared" si="6"/>
        <v>1851975.0799999998</v>
      </c>
      <c r="Q76" s="15">
        <f t="shared" si="6"/>
        <v>1653109.71</v>
      </c>
      <c r="R76" s="15">
        <f t="shared" si="6"/>
        <v>9732166.2100000009</v>
      </c>
      <c r="S76" s="15">
        <f t="shared" ref="S76" si="7">S62+S73</f>
        <v>25175257.050000001</v>
      </c>
      <c r="T76" s="56"/>
    </row>
    <row r="77" spans="1:20">
      <c r="A77" s="21"/>
      <c r="B77" s="24"/>
      <c r="C77" s="24"/>
      <c r="D77" s="24"/>
      <c r="E77" s="24"/>
      <c r="F77" s="24"/>
      <c r="G77" s="24"/>
      <c r="H77" s="24"/>
      <c r="I77" s="24"/>
      <c r="J77" s="24"/>
      <c r="K77" s="19"/>
      <c r="L77" s="19"/>
      <c r="M77" s="19"/>
      <c r="N77" s="19"/>
      <c r="O77" s="19"/>
      <c r="P77" s="19"/>
      <c r="Q77" s="19"/>
      <c r="R77" s="19"/>
      <c r="S77" s="28"/>
    </row>
    <row r="78" spans="1:20">
      <c r="A78" s="29"/>
      <c r="B78" s="29"/>
      <c r="C78" s="30"/>
      <c r="D78" s="30"/>
      <c r="E78" s="30"/>
      <c r="F78" s="30"/>
      <c r="G78" s="30"/>
      <c r="H78" s="30"/>
      <c r="I78" s="30"/>
      <c r="J78" s="30"/>
      <c r="K78" s="31"/>
      <c r="L78" s="31"/>
      <c r="M78" s="31"/>
      <c r="N78" s="31"/>
      <c r="O78" s="31"/>
      <c r="P78" s="31"/>
      <c r="Q78" s="31"/>
      <c r="R78" s="31"/>
    </row>
    <row r="79" spans="1:20">
      <c r="A79" s="29"/>
      <c r="B79" s="32"/>
      <c r="C79" s="33"/>
      <c r="D79" s="33"/>
      <c r="E79" s="33"/>
      <c r="F79" s="33"/>
      <c r="G79" s="33"/>
      <c r="H79" s="33"/>
      <c r="I79" s="33"/>
      <c r="J79" s="33"/>
    </row>
    <row r="80" spans="1:20">
      <c r="A80" s="29"/>
      <c r="B80" s="32"/>
      <c r="C80" s="33"/>
      <c r="D80" s="33"/>
      <c r="E80" s="33"/>
      <c r="F80" s="33"/>
      <c r="G80" s="33"/>
      <c r="H80" s="33"/>
      <c r="I80" s="33"/>
      <c r="J80" s="33"/>
    </row>
    <row r="81" spans="1:15">
      <c r="A81" s="29"/>
      <c r="B81" s="33"/>
      <c r="C81" s="33"/>
      <c r="D81" s="33"/>
      <c r="E81" s="33"/>
      <c r="F81" s="33"/>
      <c r="G81" s="33"/>
      <c r="H81" s="33"/>
      <c r="I81" s="33"/>
      <c r="J81" s="33"/>
      <c r="K81" s="43"/>
      <c r="L81" s="43"/>
      <c r="M81" s="43"/>
      <c r="N81" s="43"/>
      <c r="O81" s="43"/>
    </row>
    <row r="82" spans="1:15" ht="73.349999999999994" customHeight="1">
      <c r="B82" s="64"/>
      <c r="C82" s="64"/>
      <c r="D82" s="64"/>
      <c r="K82" s="43"/>
      <c r="L82" s="43"/>
      <c r="M82" s="43"/>
      <c r="N82" s="43"/>
      <c r="O82" s="43"/>
    </row>
    <row r="97" spans="5:5">
      <c r="E97" s="2" t="s">
        <v>193</v>
      </c>
    </row>
  </sheetData>
  <sheetProtection selectLockedCells="1" selectUnlockedCells="1"/>
  <mergeCells count="15">
    <mergeCell ref="I5:N5"/>
    <mergeCell ref="B10:C10"/>
    <mergeCell ref="G7:G8"/>
    <mergeCell ref="I7:I8"/>
    <mergeCell ref="B82:D82"/>
    <mergeCell ref="B7:B8"/>
    <mergeCell ref="C7:C8"/>
    <mergeCell ref="D7:D8"/>
    <mergeCell ref="E7:E8"/>
    <mergeCell ref="J7:J8"/>
    <mergeCell ref="H7:H8"/>
    <mergeCell ref="K7:S7"/>
    <mergeCell ref="F7:F8"/>
    <mergeCell ref="A63:B63"/>
    <mergeCell ref="A7:A8"/>
  </mergeCells>
  <pageMargins left="0.78740157480314998" right="0.78740157480314998" top="1.1811023622047201" bottom="0.78740157480314998" header="0.511811023622047" footer="0.31496062992126"/>
  <pageSetup paperSize="9" scale="57" fitToHeight="0" orientation="landscape" useFirstPageNumber="1" horizontalDpi="300" verticalDpi="300" r:id="rId1"/>
  <headerFooter alignWithMargins="0">
    <oddFooter>&amp;L&amp;"Times New Roman,Regular"Dienvidkurzemes novads</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Saistības</vt:lpstr>
      <vt:lpstr>Excel_BuiltIn_Print_Titles_1</vt:lpstr>
      <vt:lpstr>Saistības!Print_Area</vt:lpstr>
      <vt:lpstr>Saistības!Print_Titles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Sniedze</dc:creator>
  <cp:keywords/>
  <dc:description/>
  <cp:lastModifiedBy>Uldis Ervalds</cp:lastModifiedBy>
  <cp:lastPrinted>2026-01-06T15:05:50Z</cp:lastPrinted>
  <dcterms:created xsi:type="dcterms:W3CDTF">2023-01-02T09:17:06Z</dcterms:created>
  <dcterms:modified xsi:type="dcterms:W3CDTF">2026-11-04T12:45:39Z</dcterms:modified>
  <cp:category/>
</cp:coreProperties>
</file>