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1C0F4163-2927-41AD-80F7-1B01FF25F202}" xr6:coauthVersionLast="47" xr6:coauthVersionMax="47" xr10:uidLastSave="{00000000-0000-0000-0000-000000000000}"/>
  <bookViews>
    <workbookView xWindow="-108" yWindow="-108" windowWidth="23256" windowHeight="12456" tabRatio="569" xr2:uid="{00000000-000D-0000-FFFF-FFFF00000000}"/>
  </bookViews>
  <sheets>
    <sheet name="Saistības" sheetId="1" r:id="rId1"/>
  </sheets>
  <definedNames>
    <definedName name="Excel_BuiltIn_Print_Titles_1">Saistības!$A$6:$IJ$9</definedName>
    <definedName name="_xlnm.Print_Area" localSheetId="0">Saistības!$A:$S</definedName>
    <definedName name="_xlnm.Print_Titles" localSheetId="0">Saistības!$6:$9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84" i="1"/>
  <c r="I84" i="1"/>
  <c r="H84" i="1"/>
  <c r="G84" i="1"/>
  <c r="R83" i="1"/>
  <c r="R84" i="1" s="1"/>
  <c r="Q83" i="1"/>
  <c r="Q84" i="1" s="1"/>
  <c r="P83" i="1"/>
  <c r="P84" i="1" s="1"/>
  <c r="O83" i="1"/>
  <c r="O84" i="1" s="1"/>
  <c r="N83" i="1"/>
  <c r="N84" i="1" s="1"/>
  <c r="M83" i="1"/>
  <c r="M84" i="1" s="1"/>
  <c r="L83" i="1"/>
  <c r="L84" i="1" s="1"/>
  <c r="K83" i="1"/>
  <c r="K84" i="1" s="1"/>
  <c r="J83" i="1"/>
  <c r="I83" i="1"/>
  <c r="H83" i="1"/>
  <c r="G83" i="1"/>
  <c r="F83" i="1"/>
  <c r="F84" i="1" s="1"/>
  <c r="R79" i="1"/>
  <c r="Q79" i="1"/>
  <c r="P79" i="1"/>
  <c r="O79" i="1"/>
  <c r="N79" i="1"/>
  <c r="M79" i="1"/>
  <c r="L79" i="1"/>
  <c r="K79" i="1"/>
  <c r="J79" i="1"/>
  <c r="J80" i="1" s="1"/>
  <c r="I79" i="1"/>
  <c r="I80" i="1" s="1"/>
  <c r="G79" i="1"/>
  <c r="G80" i="1" s="1"/>
  <c r="F79" i="1"/>
  <c r="F80" i="1" s="1"/>
  <c r="R69" i="1"/>
  <c r="Q69" i="1"/>
  <c r="P69" i="1"/>
  <c r="O69" i="1"/>
  <c r="N69" i="1"/>
  <c r="M69" i="1"/>
  <c r="L69" i="1"/>
  <c r="K69" i="1"/>
  <c r="G69" i="1"/>
  <c r="F69" i="1"/>
  <c r="S68" i="1"/>
  <c r="S67" i="1"/>
  <c r="S66" i="1"/>
  <c r="S65" i="1"/>
  <c r="S64" i="1"/>
  <c r="S63" i="1"/>
  <c r="S62" i="1"/>
  <c r="R60" i="1"/>
  <c r="R72" i="1" s="1"/>
  <c r="Q60" i="1"/>
  <c r="Q72" i="1" s="1"/>
  <c r="P60" i="1"/>
  <c r="P72" i="1" s="1"/>
  <c r="O60" i="1"/>
  <c r="O72" i="1" s="1"/>
  <c r="N60" i="1"/>
  <c r="N72" i="1" s="1"/>
  <c r="M60" i="1"/>
  <c r="M72" i="1" s="1"/>
  <c r="L60" i="1"/>
  <c r="L72" i="1" s="1"/>
  <c r="K60" i="1"/>
  <c r="J60" i="1"/>
  <c r="I60" i="1"/>
  <c r="G60" i="1"/>
  <c r="F60" i="1"/>
  <c r="S59" i="1"/>
  <c r="H57" i="1"/>
  <c r="S56" i="1"/>
  <c r="H56" i="1"/>
  <c r="S55" i="1"/>
  <c r="H55" i="1"/>
  <c r="S54" i="1"/>
  <c r="H54" i="1"/>
  <c r="S53" i="1"/>
  <c r="S79" i="1" s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S29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S14" i="1"/>
  <c r="H14" i="1"/>
  <c r="S13" i="1"/>
  <c r="H13" i="1"/>
  <c r="H12" i="1"/>
  <c r="R86" i="1" l="1"/>
  <c r="R87" i="1" s="1"/>
  <c r="R80" i="1"/>
  <c r="Q86" i="1"/>
  <c r="Q87" i="1" s="1"/>
  <c r="Q80" i="1"/>
  <c r="P86" i="1"/>
  <c r="P87" i="1" s="1"/>
  <c r="P80" i="1"/>
  <c r="O86" i="1"/>
  <c r="O87" i="1" s="1"/>
  <c r="O80" i="1"/>
  <c r="N86" i="1"/>
  <c r="N87" i="1" s="1"/>
  <c r="N80" i="1"/>
  <c r="M86" i="1"/>
  <c r="M87" i="1" s="1"/>
  <c r="M80" i="1"/>
  <c r="L86" i="1"/>
  <c r="L87" i="1" s="1"/>
  <c r="L80" i="1"/>
  <c r="K86" i="1"/>
  <c r="K80" i="1"/>
  <c r="S83" i="1"/>
  <c r="S69" i="1"/>
  <c r="K72" i="1"/>
  <c r="K87" i="1" s="1"/>
  <c r="S60" i="1"/>
  <c r="S72" i="1" s="1"/>
  <c r="S80" i="1"/>
  <c r="S86" i="1"/>
  <c r="H79" i="1"/>
  <c r="H60" i="1"/>
  <c r="S84" i="1" l="1"/>
  <c r="S87" i="1"/>
  <c r="H80" i="1"/>
</calcChain>
</file>

<file path=xl/sharedStrings.xml><?xml version="1.0" encoding="utf-8"?>
<sst xmlns="http://schemas.openxmlformats.org/spreadsheetml/2006/main" count="320" uniqueCount="241">
  <si>
    <t>x</t>
  </si>
  <si>
    <t>(euro)</t>
  </si>
  <si>
    <t>Aizdevējs</t>
  </si>
  <si>
    <t>Mērķis</t>
  </si>
  <si>
    <t>Līguma noslēgšanas datums</t>
  </si>
  <si>
    <t>turpmākajos gados</t>
  </si>
  <si>
    <t>pavisam (1.+2.+3.+4.+ 5+.6.+7.+8.)</t>
  </si>
  <si>
    <t>A</t>
  </si>
  <si>
    <t>B</t>
  </si>
  <si>
    <t>C</t>
  </si>
  <si>
    <t>D</t>
  </si>
  <si>
    <t>E</t>
  </si>
  <si>
    <t>Aizņēmumi</t>
  </si>
  <si>
    <t>Valsts kase</t>
  </si>
  <si>
    <t>09.10.2019</t>
  </si>
  <si>
    <t>30.03.2020</t>
  </si>
  <si>
    <t>ELFLA projekta "Autoceļa "Bunču ceļš" pārbūve" īstenošanai 81/2020</t>
  </si>
  <si>
    <t>ELFLA projekta "Autoceļa "Graudu ceļš" posma pārbūve" īstenošanai 79/2020</t>
  </si>
  <si>
    <t>ELFLA projekta "Dabas tūrisma un rekreācijas objekta izveide Durbē, 2.kārta" īstenošanai 1/2020</t>
  </si>
  <si>
    <t>05.02.2020</t>
  </si>
  <si>
    <t>11.02.2019</t>
  </si>
  <si>
    <t>ELFLA projekta "Veselību un fizisko aktivitāšu infrastruktūras izveide" īstenošanai 2/2020</t>
  </si>
  <si>
    <t>14.04.2020</t>
  </si>
  <si>
    <t>28.10.2020</t>
  </si>
  <si>
    <t>Ieguldījums SIA "Priekules nami" pamatkapitālā KF projekta "Ūdenssaimniecības pakalpojumu attīstība Priekules aglomerācijā" 2.kārtas īstenošanai</t>
  </si>
  <si>
    <t>05.03.2020</t>
  </si>
  <si>
    <t>Ieguldījums SIA "Priekules nami" pamatkapitālā KF projekta "Ūdenssaimniecības pakalpojumu attīstība Priekules aglomerācijā" 2.kārtas īstenošanai P-162/2021</t>
  </si>
  <si>
    <t>28.04.2021</t>
  </si>
  <si>
    <t>05.04.2022</t>
  </si>
  <si>
    <t>10.05.2021</t>
  </si>
  <si>
    <t>15.06.2021</t>
  </si>
  <si>
    <t>Investīciju projektu īstenošana (saistību pārjaunojums 2004-2017) PP-30/2021</t>
  </si>
  <si>
    <t>16.06.2021</t>
  </si>
  <si>
    <t>Kazdangas pārvaldes ēkas pārbūve par Kazdangas pirmsskolas izglītības iestādi "Ezītis"</t>
  </si>
  <si>
    <t>12.02.2020</t>
  </si>
  <si>
    <t>28.05.2021</t>
  </si>
  <si>
    <t>27.08.2021</t>
  </si>
  <si>
    <t>Prioritārais investīciju projekts "Skolas ielas pārbūve Priekulē, Priekules novadā" P-51/2021</t>
  </si>
  <si>
    <t>24.03.2021</t>
  </si>
  <si>
    <t>16.09.2022</t>
  </si>
  <si>
    <t>Projekta "Gājēju celiņa un apgaismojuma izbūve Rucavā, Rucavas pagastā, Rucavas novadā 1. un 2. kārtas būvdarbi" īstenošanai</t>
  </si>
  <si>
    <t>13.11.2020</t>
  </si>
  <si>
    <t>Projekta "Gājēju-riteņbraucēju celiņa izbūve Jelgavas ielas posmā no Zingberga ielas līdz iebrauktuvei uz peldētavu Aizputē" īstenošanai</t>
  </si>
  <si>
    <t>03.11.2021</t>
  </si>
  <si>
    <t>15.10.2020</t>
  </si>
  <si>
    <t>14.09.2020</t>
  </si>
  <si>
    <t>Projekta "Ventspils ielas posma seguma atjaunošana Ventspils iela, Grobiņa, Grobiņas novads" īstenošanai</t>
  </si>
  <si>
    <t>05.08.2021</t>
  </si>
  <si>
    <t>25.09.2019</t>
  </si>
  <si>
    <t>Rucavas novada pašvaldības autoceļa "Skrāblas ķoņi" pārbūve īstenošanai</t>
  </si>
  <si>
    <t>08.07.2021</t>
  </si>
  <si>
    <t>Uzņēmējdarbības attīstība Vaiņodes novadā atbilstoši pašvaldību attīstības programmā noteiktajai teritorijas ekonomiskajai specializācijai un balstoties uz vietējo uzņēmēju un iedzīvotāju vajadzībām</t>
  </si>
  <si>
    <t>04.09.2020</t>
  </si>
  <si>
    <t>30.03.2021</t>
  </si>
  <si>
    <t>KOPĀ:</t>
  </si>
  <si>
    <t>Galvojumi</t>
  </si>
  <si>
    <t>Finanšu ministrija</t>
  </si>
  <si>
    <t>01.08.2011</t>
  </si>
  <si>
    <t>SEB Banka</t>
  </si>
  <si>
    <t>Studiju maksa Rīgas Stradiņa universitātei</t>
  </si>
  <si>
    <t>26.10.2012</t>
  </si>
  <si>
    <t>Swedbank</t>
  </si>
  <si>
    <t>Grobiņas pagasta daudzdzīvokļa māju kapitālo remontu veikšanai</t>
  </si>
  <si>
    <t>23.10.2008</t>
  </si>
  <si>
    <t>08.12.2015</t>
  </si>
  <si>
    <t>SIA "Priekules nami" Kohēzijas fonda projekta "Ūdenssaimniecības pakalpojumu attīstība Priekules aglomerācijā 2.kārtas īstenošanai"</t>
  </si>
  <si>
    <t>23.04.2015</t>
  </si>
  <si>
    <t>Ūdenssaimniecības infrastruktūras attīstība Grobiņas novada Grobiņas pagasta Dubeņos īstenošanai</t>
  </si>
  <si>
    <t>27.01.2014</t>
  </si>
  <si>
    <t>Kopā saistības</t>
  </si>
  <si>
    <t>Nr.p.k.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</si>
  <si>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</si>
  <si>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</si>
  <si>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</si>
  <si>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</si>
  <si>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</si>
  <si>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</si>
  <si>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</si>
  <si>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</si>
  <si>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</si>
  <si>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</si>
  <si>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</si>
  <si>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</si>
  <si>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</si>
  <si>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</si>
  <si>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</si>
  <si>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</si>
  <si>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</si>
  <si>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</si>
  <si>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</si>
  <si>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</si>
  <si>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</si>
  <si>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</si>
  <si>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</si>
  <si>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</si>
  <si>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</si>
  <si>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</si>
  <si>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38</t>
  </si>
  <si>
    <t>39</t>
  </si>
  <si>
    <t>43</t>
  </si>
  <si>
    <t>Līguma Nr.</t>
  </si>
  <si>
    <t>A2/1/18/888</t>
  </si>
  <si>
    <t>17.12.2018</t>
  </si>
  <si>
    <t>A2/1/19/22</t>
  </si>
  <si>
    <t>A2/1/19/23</t>
  </si>
  <si>
    <t>A2/1/19/357</t>
  </si>
  <si>
    <t>ERAF projekta (Nr.5.5.1.0/17/I/009) "Dienvidkurzemes piekrastes mantojums cauri gadsimtiem" īstenošanai</t>
  </si>
  <si>
    <t>A2/1/19/371</t>
  </si>
  <si>
    <t>EJZF projekta (Nr.18-02-FL03-F043.0207-000004) "Ēkas "Centra Dzirnavas" vienkāršotā atjaunošana piekrastes kultūras mantojuma izmantošanas veicināšanai" īstenošanai</t>
  </si>
  <si>
    <t>A2/1/20/22</t>
  </si>
  <si>
    <t>A2/1/20/21</t>
  </si>
  <si>
    <t>A2/1/20/40</t>
  </si>
  <si>
    <t>A2/1/20/61</t>
  </si>
  <si>
    <t>A2/1/20/107</t>
  </si>
  <si>
    <t>A2/1/20/108</t>
  </si>
  <si>
    <t>A2/1/20/109</t>
  </si>
  <si>
    <t>A2/1/20/110</t>
  </si>
  <si>
    <t>A2/1/20/111</t>
  </si>
  <si>
    <t>A2/1/20/146</t>
  </si>
  <si>
    <t>ERAF projekta (Nr.3.3.1.0/18/I/009) "Uzņēmējdarbības attīstībai nepieciešamās infrastruktūras attīstība Grobiņas novadā" īstenošanai</t>
  </si>
  <si>
    <t>A2/1/20/621</t>
  </si>
  <si>
    <t>A2/1/20/651</t>
  </si>
  <si>
    <t>projekta "Transporta infrastruktūras atjaunošana Lieģos, Tadaiķu pagastā, Durbes novadā" īstenošanai</t>
  </si>
  <si>
    <t>A2/1/20/758</t>
  </si>
  <si>
    <t>A2/1/20/776</t>
  </si>
  <si>
    <t>A2/1/20/821</t>
  </si>
  <si>
    <t>A2/1/21/84</t>
  </si>
  <si>
    <t>A2/1/21/140</t>
  </si>
  <si>
    <t>Projekta "Ietves pārbūve Galvenā ielā Priekulē, Priekules novadā" īstenošanai</t>
  </si>
  <si>
    <t>A2/1/21/198</t>
  </si>
  <si>
    <t>11.05.2021</t>
  </si>
  <si>
    <t>A2/1/21/202</t>
  </si>
  <si>
    <t>A2/1/21/245</t>
  </si>
  <si>
    <t>A2/1/21/246</t>
  </si>
  <si>
    <t>A2/1/21/299</t>
  </si>
  <si>
    <t>Investīciju projektu īstenošanai (saistību pārjaunojums) PP-29/2021</t>
  </si>
  <si>
    <t>A2/1/21/302</t>
  </si>
  <si>
    <t>A2/1/21/390</t>
  </si>
  <si>
    <t>A2/1/21/466</t>
  </si>
  <si>
    <t>A2/1/21/515</t>
  </si>
  <si>
    <t>A2/1/21/689</t>
  </si>
  <si>
    <t>A2/1/21/690</t>
  </si>
  <si>
    <t>Investīciju projektu īstenošanai (saistību pāratjaunojums) PP-5/2022</t>
  </si>
  <si>
    <t>A2/1/22/71</t>
  </si>
  <si>
    <t>A2/1/22/392</t>
  </si>
  <si>
    <t>2</t>
  </si>
  <si>
    <t>12</t>
  </si>
  <si>
    <t>28</t>
  </si>
  <si>
    <t>Aizņēmuma līguma
summa EUR</t>
  </si>
  <si>
    <t>Parāds uz pārskata gada sākumu</t>
  </si>
  <si>
    <t xml:space="preserve">Parāds uz pārskata perioda beigām
</t>
  </si>
  <si>
    <t>Aizņēmuma apkalpo-
šanas izdevumi  gadā</t>
  </si>
  <si>
    <t>Aizņēmuma atmak-
sājamā daļa līdz pārskata gada beigām</t>
  </si>
  <si>
    <t xml:space="preserve"> A2/1/21/108</t>
  </si>
  <si>
    <t>A2/1/21/109</t>
  </si>
  <si>
    <t>32</t>
  </si>
  <si>
    <t>33</t>
  </si>
  <si>
    <t>34</t>
  </si>
  <si>
    <t>35</t>
  </si>
  <si>
    <t>36</t>
  </si>
  <si>
    <t>37</t>
  </si>
  <si>
    <t>41</t>
  </si>
  <si>
    <t>42</t>
  </si>
  <si>
    <t>569149</t>
  </si>
  <si>
    <t>3260</t>
  </si>
  <si>
    <t>217698</t>
  </si>
  <si>
    <t>682412</t>
  </si>
  <si>
    <t>123614</t>
  </si>
  <si>
    <t>886399</t>
  </si>
  <si>
    <t>297125</t>
  </si>
  <si>
    <t>Aizņēmējs</t>
  </si>
  <si>
    <t>Fiziska pesona</t>
  </si>
  <si>
    <t>SIA Priekules Nami</t>
  </si>
  <si>
    <t>Pārskats par aizņēmumiem, galvojumiem un saistību apmēru</t>
  </si>
  <si>
    <t>02.06.2023</t>
  </si>
  <si>
    <t>01.08.2023</t>
  </si>
  <si>
    <t>44</t>
  </si>
  <si>
    <t>45</t>
  </si>
  <si>
    <t>46</t>
  </si>
  <si>
    <t>47</t>
  </si>
  <si>
    <t>A2/1/23/234</t>
  </si>
  <si>
    <t>A2/1/23/235</t>
  </si>
  <si>
    <t>A2/1/23/232</t>
  </si>
  <si>
    <t>A2/1/23/123</t>
  </si>
  <si>
    <t>40</t>
  </si>
  <si>
    <t>A2/1/23/431</t>
  </si>
  <si>
    <t>20.10.2023</t>
  </si>
  <si>
    <t xml:space="preserve">                </t>
  </si>
  <si>
    <t>A2/1/24/71</t>
  </si>
  <si>
    <t>A2/1/24/179</t>
  </si>
  <si>
    <t>Transporta iegāde skolēnu pārvadāšanai (P170/2023)</t>
  </si>
  <si>
    <t>Grants ielu asfaltēšana Aizputes pilsētā, apvienojot ar autobusu pieturas izveidi Ceriņu ielā Aizputē (P169/2023)</t>
  </si>
  <si>
    <t>Projekta "Ēkas Lielajā ielā 54, Grobiņā, energoefektivitātes uzlabošana un pārbūve" investīciju īstenošanai (P-270/2022)</t>
  </si>
  <si>
    <t>Priekules mūzikas un mākslas skolas lietus ūdens kanalizācijas izbūve un vienkāršota fasādes atjaunošana" īstenošanai (P 367/2021)</t>
  </si>
  <si>
    <t>Investīciju projektu īstenošanai (saistību pāratjaunojums PP-18/2021)</t>
  </si>
  <si>
    <t>Uzņēmējdarbības attīstība Vaiņodes novadā atbilstoši pašvaldību attīstības programmā noteiktajai teritorijas ekonomiskajai specializācijai un balstoties uz vietējo uzņēmēju un iedzīvotāju vajadzībām (P-53/2021)</t>
  </si>
  <si>
    <t>26.06.2024</t>
  </si>
  <si>
    <t>14.08.2024</t>
  </si>
  <si>
    <t>4</t>
  </si>
  <si>
    <t>23.05.2022</t>
  </si>
  <si>
    <t>SIA Grobiņas Namserviss</t>
  </si>
  <si>
    <t>A2/1/25/304</t>
  </si>
  <si>
    <t>A2/1/25/373</t>
  </si>
  <si>
    <t>A2/1/25/75</t>
  </si>
  <si>
    <t>ERAF projekts (Nr.2.1.3.1/1/24/A/004) "Priekules lietus ūdens sistēmas uzlabošana Liepājas ielas mikrorajonā"</t>
  </si>
  <si>
    <t>20.08.2025</t>
  </si>
  <si>
    <t>24.09.2025</t>
  </si>
  <si>
    <t xml:space="preserve">Lietus ūdens novadīšanas un drenāžas sistēmas izbūve, pamatu hidroizolācija Kalētu Mūzikas un mākslas skolā </t>
  </si>
  <si>
    <t>17.06.2025</t>
  </si>
  <si>
    <t>100000</t>
  </si>
  <si>
    <t>176 420</t>
  </si>
  <si>
    <t>16</t>
  </si>
  <si>
    <t>48</t>
  </si>
  <si>
    <t>A2/1/26/9</t>
  </si>
  <si>
    <t>24.02.2026</t>
  </si>
  <si>
    <t>697205</t>
  </si>
  <si>
    <t>Siltumavota rekonstrukcija Celtnieku ielā 36, Grobiņā, Grobiņas novadā</t>
  </si>
  <si>
    <t>4. pielikums</t>
  </si>
  <si>
    <t>Dienvidkurzemes novada pašvaldības domes 2026. gada 25. jūnija</t>
  </si>
  <si>
    <t>saistošiem noteikumiem Nr. 2026/9</t>
  </si>
  <si>
    <t>Kohēzijas fonda projekta "Kapsēdes ciema centralizēto siltumenerģijas pārdales un sadales tīklu būvniecība Kapsēde, Medzes pagasts, Grobiņas novads " un Kohēzijas fonda projekta "Kapsēdes pamatskolas siltumavota rekonstrukcija "Kapsēdes pamatskola", Kapsēde, Medzes pagasts, Grobiņas novads" īstenošana</t>
  </si>
  <si>
    <t>Dok. Nr.ID-A2/1/18/767 "Priekules nami" pamatkap. palielināšanai KF projekta "Jaunu lietotāju pieslēgšanai Priekules centralizētajai siltumapgādes sistēmai" P-727/2018</t>
  </si>
  <si>
    <t>ERAF projekta (Nr.4.2.2.0/17/I/072) "Energoefektivitātes paaugstināšana pirmsskolas izglītības iestādes "Čiekuriņš" ēkai" īstenošanai</t>
  </si>
  <si>
    <t>ELFLA projekta (Nr.17-02-A00403-000154) "Pašvaldības nozīmes koplietošanas meliorācijas sistēmas "Zoņu grāvis" Medzes pagastā, Grobiņas novadā pārbūve" īstenošanai</t>
  </si>
  <si>
    <t>ELFLA projekta "Autoceļa "Brenči–Kalēji" pārbūve" īstenošanai 83/2020</t>
  </si>
  <si>
    <t>ELFLA projekta "Autoceļa "Durbe–Vārve" posma pārbūve" īstenošanai 82/2020</t>
  </si>
  <si>
    <t>ELFLA projekta "Autoceļa "Rāvas kapi–Avoti" pārbūve" īstenošanai 80/2020</t>
  </si>
  <si>
    <t>Projekta "Transporta infrastruktūras atjaunošana Durbē, Durbes novadā" īstenošanai 400/2020</t>
  </si>
  <si>
    <t>ERAF projekts (Nr.9.3.1.1/19/I/035) "Sabiedrībā balstītu sociālo pakalpojumu infrastruktūras izveide Rucavas novadā" īstenošanai</t>
  </si>
  <si>
    <t>Uzņēmējdarbības attīstība Vaiņodes novadā atbilstoši pašvaldību attīstības programmā noteiktajai teritorijas ekonomiskajai specializācijai un balstoties uz vietējo uzņēmēju un iedzīvotāju vajadzībām (P-54/2021)</t>
  </si>
  <si>
    <t>""Mazās skolas" energoefektivitātes paaugstināšana Kalētu pag. Kalētu ciemā" Kalētu MMS (P-174/2021)</t>
  </si>
  <si>
    <t>Projekts "Daudzdzīvokļu dzīvojamās mājas "Teikas" būvniecības pabeigšana Vērgalē,Pāvilostas novadā" īstenošana</t>
  </si>
  <si>
    <t>Prioritārais investīciju projekts "Lietus ūdens atvades sistāmas izbūve Pavasara ielā, Aizputē, Dienvidkurzemes novadā" (P-77/2023)</t>
  </si>
  <si>
    <t>Pašvaldības autoceļa – Bārtas autoceļš–Limbiķi–Ālande pārbūve (P168/2023)</t>
  </si>
  <si>
    <t>Projekts "Pāvilostas Kalna ielas seguma un auto stāvlaukuma pārbūves, gājēju ietves izbūves būvniecības ieceres dokumentācijas izstrāde, autoruzraudzība un būvniecība"/. P-167/2024</t>
  </si>
  <si>
    <t>Prioritārais investīciju projekts "Ēkas Lielajā ielā 54, Grobiņā, energoefektivitātes uzlabošana un pārbūve" (P-346/2023)</t>
  </si>
  <si>
    <t>Projekts "Autoceļa Ziemupe Žožas posma seguma nomaiņas Ziemupes centrā būvniecības ieceres dokumentācijas izstrāde, būvniecība un autoruzraudzība" (P70/2024)</t>
  </si>
  <si>
    <t xml:space="preserve">ELFLA projekts (Nr.25-02-CL22-COLA19.2201-000003) "Durbes stadiona atjaunošanas 2.kārta" īstenošanai </t>
  </si>
  <si>
    <t>AF projekts (Nr.3.1.1.5.i.0/3/25/I/CFLA/002) "Izglītības iestāžu infrastruktūras uzlabošana Priekulē un Vaiņodē"</t>
  </si>
  <si>
    <t>14 Kurzemes reģiona pilsētu ūdenssaimniecību attīstības projekts – Grobiņa</t>
  </si>
  <si>
    <t>ELFA projekta (Nr.19-02-A00702-000026) "Rucavas novada pašvaldības grants ceļu pārbūve" īstenošanai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</si>
</sst>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Ls &quot;* #,##0.00_-;&quot;-Ls &quot;* #,##0.00_-;_-&quot;Ls &quot;* \-??_-;_-@_-"/>
    <numFmt numFmtId="165" formatCode="0\.0"/>
  </numFmts>
  <fonts count="3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BaltHelvetica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0"/>
      <name val="BaltGaramond"/>
      <family val="2"/>
      <charset val="186"/>
    </font>
    <font>
      <sz val="11"/>
      <color indexed="10"/>
      <name val="Calibri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05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23" borderId="7" applyNumberFormat="0" applyAlignment="0" applyProtection="0"/>
    <xf numFmtId="0" fontId="14" fillId="20" borderId="8" applyNumberFormat="0" applyAlignment="0" applyProtection="0"/>
    <xf numFmtId="0" fontId="15" fillId="0" borderId="0"/>
    <xf numFmtId="9" fontId="30" fillId="0" borderId="0" applyFill="0" applyBorder="0" applyAlignment="0" applyProtection="0"/>
    <xf numFmtId="0" fontId="30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8" fillId="20" borderId="0" applyBorder="0" applyProtection="0"/>
    <xf numFmtId="0" fontId="19" fillId="0" borderId="0" applyNumberFormat="0" applyFill="0" applyBorder="0" applyAlignment="0" applyProtection="0"/>
  </cellStyleXfs>
  <cellXfs count="78">
    <xf numFmtId="0" fontId="0" fillId="0" borderId="0" xfId="0"/>
    <xf numFmtId="49" fontId="27" fillId="0" borderId="18" xfId="94" applyNumberFormat="1" applyFont="1" applyBorder="1" applyAlignment="1" applyProtection="1">
      <alignment horizontal="center" wrapText="1"/>
      <protection locked="0"/>
    </xf>
    <xf numFmtId="0" fontId="26" fillId="0" borderId="10" xfId="94" applyFont="1" applyBorder="1" applyAlignment="1" applyProtection="1">
      <alignment horizontal="center" wrapText="1"/>
      <protection locked="0"/>
    </xf>
    <xf numFmtId="0" fontId="29" fillId="0" borderId="21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49" fontId="26" fillId="0" borderId="10" xfId="95" applyNumberFormat="1" applyFont="1" applyBorder="1" applyAlignment="1">
      <alignment horizontal="center" vertical="center" wrapText="1"/>
    </xf>
    <xf numFmtId="49" fontId="26" fillId="0" borderId="10" xfId="94" applyNumberFormat="1" applyFont="1" applyBorder="1" applyAlignment="1">
      <alignment horizontal="center" vertical="center" wrapText="1"/>
    </xf>
    <xf numFmtId="49" fontId="26" fillId="0" borderId="0" xfId="94" applyNumberFormat="1" applyFont="1" applyAlignment="1">
      <alignment horizontal="left" vertical="top" wrapText="1"/>
    </xf>
    <xf numFmtId="0" fontId="29" fillId="0" borderId="17" xfId="0" applyFont="1" applyBorder="1" applyAlignment="1">
      <alignment horizontal="center" vertical="center" wrapText="1"/>
    </xf>
    <xf numFmtId="49" fontId="26" fillId="0" borderId="14" xfId="94" applyNumberFormat="1" applyFont="1" applyBorder="1" applyAlignment="1">
      <alignment horizontal="center" vertical="center" wrapText="1"/>
    </xf>
    <xf numFmtId="49" fontId="26" fillId="0" borderId="19" xfId="94" applyNumberFormat="1" applyFont="1" applyBorder="1" applyAlignment="1">
      <alignment horizontal="center" vertical="center" wrapText="1"/>
    </xf>
    <xf numFmtId="49" fontId="27" fillId="0" borderId="18" xfId="94" applyNumberFormat="1" applyFont="1" applyBorder="1" applyAlignment="1">
      <alignment horizontal="left" vertical="top" wrapText="1"/>
    </xf>
    <xf numFmtId="0" fontId="22" fillId="0" borderId="12" xfId="94" applyFont="1" applyBorder="1" applyAlignment="1" applyProtection="1">
      <alignment horizontal="center"/>
      <protection locked="0"/>
    </xf>
    <xf numFmtId="0" fontId="20" fillId="0" borderId="0" xfId="94" applyFont="1" applyProtection="1">
      <protection locked="0"/>
    </xf>
    <xf numFmtId="0" fontId="20" fillId="0" borderId="0" xfId="94" applyFont="1"/>
    <xf numFmtId="0" fontId="26" fillId="0" borderId="10" xfId="94" applyFont="1" applyBorder="1" applyAlignment="1">
      <alignment horizontal="center" vertical="center" wrapText="1"/>
    </xf>
    <xf numFmtId="0" fontId="27" fillId="0" borderId="10" xfId="94" applyFont="1" applyBorder="1" applyAlignment="1">
      <alignment horizontal="center" vertical="center" wrapText="1"/>
    </xf>
    <xf numFmtId="0" fontId="24" fillId="0" borderId="0" xfId="94" applyFont="1" applyAlignment="1">
      <alignment horizontal="center" wrapText="1"/>
    </xf>
    <xf numFmtId="0" fontId="24" fillId="0" borderId="0" xfId="94" applyFont="1" applyAlignment="1">
      <alignment horizontal="center" vertical="center" wrapText="1"/>
    </xf>
    <xf numFmtId="0" fontId="20" fillId="0" borderId="0" xfId="94" applyFont="1" applyAlignment="1">
      <alignment horizontal="center" wrapText="1"/>
    </xf>
    <xf numFmtId="49" fontId="26" fillId="0" borderId="10" xfId="94" applyNumberFormat="1" applyFont="1" applyBorder="1" applyAlignment="1">
      <alignment horizontal="center" wrapText="1"/>
    </xf>
    <xf numFmtId="0" fontId="26" fillId="0" borderId="10" xfId="94" applyFont="1" applyBorder="1" applyAlignment="1">
      <alignment horizontal="center" wrapText="1"/>
    </xf>
    <xf numFmtId="0" fontId="26" fillId="0" borderId="0" xfId="94" applyFont="1" applyAlignment="1">
      <alignment horizontal="center"/>
    </xf>
    <xf numFmtId="0" fontId="26" fillId="0" borderId="0" xfId="94" applyFont="1" applyAlignment="1">
      <alignment horizontal="center" wrapText="1"/>
    </xf>
    <xf numFmtId="49" fontId="26" fillId="0" borderId="0" xfId="94" applyNumberFormat="1" applyFont="1" applyAlignment="1">
      <alignment horizontal="center" wrapText="1"/>
    </xf>
    <xf numFmtId="49" fontId="23" fillId="0" borderId="0" xfId="94" applyNumberFormat="1" applyFont="1" applyAlignment="1">
      <alignment horizontal="left" wrapText="1"/>
    </xf>
    <xf numFmtId="49" fontId="26" fillId="0" borderId="10" xfId="94" applyNumberFormat="1" applyFont="1" applyBorder="1" applyAlignment="1" applyProtection="1">
      <alignment horizontal="center" vertical="center" wrapText="1"/>
      <protection locked="0"/>
    </xf>
    <xf numFmtId="49" fontId="26" fillId="0" borderId="10" xfId="94" applyNumberFormat="1" applyFont="1" applyBorder="1" applyAlignment="1" applyProtection="1">
      <alignment horizontal="left" vertical="center" wrapText="1"/>
      <protection locked="0"/>
    </xf>
    <xf numFmtId="3" fontId="26" fillId="0" borderId="10" xfId="94" applyNumberFormat="1" applyFont="1" applyBorder="1" applyAlignment="1" applyProtection="1">
      <alignment horizontal="right" vertical="center"/>
      <protection locked="0"/>
    </xf>
    <xf numFmtId="3" fontId="27" fillId="0" borderId="10" xfId="94" applyNumberFormat="1" applyFont="1" applyBorder="1" applyAlignment="1">
      <alignment horizontal="right" vertical="center" wrapText="1"/>
    </xf>
    <xf numFmtId="49" fontId="27" fillId="0" borderId="10" xfId="94" applyNumberFormat="1" applyFont="1" applyBorder="1" applyAlignment="1" applyProtection="1">
      <alignment horizontal="left" vertical="center" wrapText="1"/>
      <protection locked="0"/>
    </xf>
    <xf numFmtId="0" fontId="20" fillId="0" borderId="0" xfId="94" applyFont="1" applyAlignment="1">
      <alignment horizontal="center"/>
    </xf>
    <xf numFmtId="0" fontId="20" fillId="0" borderId="0" xfId="94" applyFont="1" applyAlignment="1" applyProtection="1">
      <alignment horizontal="center" vertical="center" wrapText="1"/>
      <protection locked="0"/>
    </xf>
    <xf numFmtId="0" fontId="20" fillId="0" borderId="0" xfId="94" applyFont="1" applyAlignment="1">
      <alignment horizontal="center" vertical="center" wrapText="1"/>
    </xf>
    <xf numFmtId="49" fontId="27" fillId="0" borderId="0" xfId="94" applyNumberFormat="1" applyFont="1" applyAlignment="1" applyProtection="1">
      <alignment wrapText="1"/>
      <protection locked="0"/>
    </xf>
    <xf numFmtId="49" fontId="27" fillId="0" borderId="11" xfId="94" applyNumberFormat="1" applyFont="1" applyBorder="1" applyAlignment="1" applyProtection="1">
      <alignment vertical="center" wrapText="1"/>
      <protection locked="0"/>
    </xf>
    <xf numFmtId="49" fontId="26" fillId="0" borderId="0" xfId="94" applyNumberFormat="1" applyFont="1" applyAlignment="1" applyProtection="1">
      <alignment horizontal="center" vertical="center" wrapText="1"/>
      <protection locked="0"/>
    </xf>
    <xf numFmtId="49" fontId="26" fillId="0" borderId="0" xfId="94" applyNumberFormat="1" applyFont="1" applyAlignment="1" applyProtection="1">
      <alignment wrapText="1"/>
      <protection locked="0"/>
    </xf>
    <xf numFmtId="49" fontId="27" fillId="0" borderId="0" xfId="94" applyNumberFormat="1" applyFont="1" applyAlignment="1" applyProtection="1">
      <alignment vertical="center" wrapText="1"/>
      <protection locked="0"/>
    </xf>
    <xf numFmtId="49" fontId="30" fillId="0" borderId="12" xfId="95" applyNumberFormat="1" applyBorder="1" applyAlignment="1">
      <alignment vertical="center" wrapText="1"/>
    </xf>
    <xf numFmtId="49" fontId="30" fillId="0" borderId="13" xfId="95" applyNumberFormat="1" applyBorder="1" applyAlignment="1">
      <alignment vertical="center" wrapText="1"/>
    </xf>
    <xf numFmtId="49" fontId="20" fillId="0" borderId="0" xfId="94" applyNumberFormat="1" applyFont="1" applyProtection="1">
      <protection locked="0"/>
    </xf>
    <xf numFmtId="49" fontId="28" fillId="0" borderId="0" xfId="94" applyNumberFormat="1" applyFont="1" applyProtection="1">
      <protection locked="0"/>
    </xf>
    <xf numFmtId="49" fontId="26" fillId="0" borderId="0" xfId="94" applyNumberFormat="1" applyFont="1"/>
    <xf numFmtId="49" fontId="20" fillId="0" borderId="0" xfId="94" applyNumberFormat="1" applyFont="1"/>
    <xf numFmtId="0" fontId="21" fillId="0" borderId="11" xfId="94" applyFont="1" applyBorder="1" applyProtection="1">
      <protection locked="0"/>
    </xf>
    <xf numFmtId="0" fontId="21" fillId="0" borderId="12" xfId="94" applyFont="1" applyBorder="1" applyProtection="1">
      <protection locked="0"/>
    </xf>
    <xf numFmtId="3" fontId="20" fillId="0" borderId="0" xfId="94" applyNumberFormat="1" applyFont="1" applyProtection="1">
      <protection locked="0"/>
    </xf>
    <xf numFmtId="49" fontId="26" fillId="0" borderId="11" xfId="94" applyNumberFormat="1" applyFont="1" applyBorder="1" applyAlignment="1" applyProtection="1">
      <alignment horizontal="center" vertical="center" wrapText="1"/>
      <protection locked="0"/>
    </xf>
    <xf numFmtId="3" fontId="26" fillId="0" borderId="10" xfId="94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21" fillId="0" borderId="13" xfId="94" applyFont="1" applyBorder="1" applyProtection="1">
      <protection locked="0"/>
    </xf>
    <xf numFmtId="49" fontId="21" fillId="0" borderId="10" xfId="94" applyNumberFormat="1" applyFont="1" applyBorder="1" applyAlignment="1" applyProtection="1">
      <alignment horizontal="center" vertical="center"/>
      <protection locked="0"/>
    </xf>
    <xf numFmtId="0" fontId="25" fillId="0" borderId="0" xfId="94" applyFont="1" applyAlignment="1" applyProtection="1">
      <alignment horizontal="right"/>
      <protection locked="0"/>
    </xf>
    <xf numFmtId="3" fontId="27" fillId="0" borderId="14" xfId="94" applyNumberFormat="1" applyFont="1" applyBorder="1" applyAlignment="1">
      <alignment horizontal="right" vertical="center" wrapText="1"/>
    </xf>
    <xf numFmtId="3" fontId="26" fillId="0" borderId="10" xfId="94" applyNumberFormat="1" applyFont="1" applyBorder="1" applyAlignment="1" applyProtection="1">
      <alignment horizontal="center" vertical="center" wrapText="1"/>
      <protection locked="0"/>
    </xf>
    <xf numFmtId="3" fontId="26" fillId="0" borderId="10" xfId="0" applyNumberFormat="1" applyFont="1" applyBorder="1" applyAlignment="1">
      <alignment horizontal="center" vertical="center"/>
    </xf>
    <xf numFmtId="3" fontId="26" fillId="0" borderId="15" xfId="94" applyNumberFormat="1" applyFont="1" applyBorder="1" applyAlignment="1" applyProtection="1">
      <alignment horizontal="center" vertical="center" wrapText="1"/>
      <protection locked="0"/>
    </xf>
    <xf numFmtId="3" fontId="26" fillId="0" borderId="16" xfId="94" applyNumberFormat="1" applyFont="1" applyBorder="1" applyAlignment="1" applyProtection="1">
      <alignment horizontal="center" vertical="center" wrapText="1"/>
      <protection locked="0"/>
    </xf>
    <xf numFmtId="3" fontId="26" fillId="0" borderId="17" xfId="94" applyNumberFormat="1" applyFont="1" applyBorder="1" applyAlignment="1">
      <alignment horizontal="center" vertical="center" wrapText="1"/>
    </xf>
    <xf numFmtId="3" fontId="26" fillId="0" borderId="13" xfId="94" applyNumberFormat="1" applyFont="1" applyBorder="1" applyAlignment="1" applyProtection="1">
      <alignment horizontal="center" vertical="center" wrapText="1"/>
      <protection locked="0"/>
    </xf>
    <xf numFmtId="3" fontId="26" fillId="0" borderId="0" xfId="94" applyNumberFormat="1" applyFont="1" applyAlignment="1" applyProtection="1">
      <alignment horizontal="center" vertical="center" wrapText="1"/>
      <protection locked="0"/>
    </xf>
    <xf numFmtId="3" fontId="27" fillId="0" borderId="10" xfId="94" applyNumberFormat="1" applyFont="1" applyBorder="1" applyAlignment="1" applyProtection="1">
      <alignment horizontal="center" vertical="center" wrapText="1"/>
      <protection locked="0"/>
    </xf>
    <xf numFmtId="3" fontId="27" fillId="0" borderId="0" xfId="94" applyNumberFormat="1" applyFont="1" applyAlignment="1" applyProtection="1">
      <alignment wrapText="1"/>
      <protection locked="0"/>
    </xf>
    <xf numFmtId="3" fontId="26" fillId="0" borderId="0" xfId="94" applyNumberFormat="1" applyFont="1" applyAlignment="1" applyProtection="1">
      <alignment horizontal="right" vertical="center" wrapText="1"/>
      <protection locked="0"/>
    </xf>
    <xf numFmtId="3" fontId="26" fillId="0" borderId="0" xfId="94" applyNumberFormat="1" applyFont="1" applyAlignment="1" applyProtection="1">
      <alignment wrapText="1"/>
      <protection locked="0"/>
    </xf>
    <xf numFmtId="3" fontId="26" fillId="0" borderId="18" xfId="94" applyNumberFormat="1" applyFont="1" applyBorder="1" applyAlignment="1">
      <alignment horizontal="right" wrapText="1"/>
    </xf>
    <xf numFmtId="3" fontId="27" fillId="0" borderId="0" xfId="94" applyNumberFormat="1" applyFont="1" applyAlignment="1" applyProtection="1">
      <alignment vertical="center" wrapText="1"/>
      <protection locked="0"/>
    </xf>
    <xf numFmtId="3" fontId="26" fillId="0" borderId="18" xfId="94" applyNumberFormat="1" applyFont="1" applyBorder="1" applyAlignment="1">
      <alignment horizontal="right" vertical="center" wrapText="1"/>
    </xf>
    <xf numFmtId="3" fontId="30" fillId="0" borderId="13" xfId="95" applyNumberFormat="1" applyBorder="1" applyAlignment="1">
      <alignment vertical="center" wrapText="1"/>
    </xf>
    <xf numFmtId="3" fontId="26" fillId="0" borderId="0" xfId="94" applyNumberFormat="1" applyFont="1" applyAlignment="1">
      <alignment horizontal="right" vertical="center" wrapText="1"/>
    </xf>
    <xf numFmtId="3" fontId="28" fillId="0" borderId="0" xfId="94" applyNumberFormat="1" applyFont="1" applyProtection="1">
      <protection locked="0"/>
    </xf>
    <xf numFmtId="3" fontId="20" fillId="0" borderId="0" xfId="94" applyNumberFormat="1" applyFont="1"/>
    <xf numFmtId="3" fontId="30" fillId="0" borderId="0" xfId="99" applyNumberFormat="1" applyProtection="1">
      <protection locked="0"/>
    </xf>
    <xf numFmtId="0" fontId="26" fillId="0" borderId="0" xfId="94" applyFont="1" applyProtection="1">
      <protection locked="0"/>
    </xf>
    <xf numFmtId="0" fontId="26" fillId="0" borderId="0" xfId="94" applyFont="1"/>
    <xf numFmtId="3" fontId="26" fillId="0" borderId="0" xfId="94" applyNumberFormat="1" applyFont="1"/>
    <xf numFmtId="3" fontId="26" fillId="0" borderId="0" xfId="94" applyNumberFormat="1" applyFont="1" applyProtection="1">
      <protection locked="0"/>
    </xf>
  </cellXfs>
  <cellStyles count="105">
    <cellStyle name="20% - Accent1 2 2" xfId="1" xr:uid="{00000000-0005-0000-0000-000006000000}"/>
    <cellStyle name="20% - Accent1 2 2 2" xfId="2" xr:uid="{00000000-0005-0000-0000-000007000000}"/>
    <cellStyle name="20% - Accent1 2 2 3" xfId="3" xr:uid="{00000000-0005-0000-0000-000008000000}"/>
    <cellStyle name="20% - Accent2 2 2" xfId="4" xr:uid="{00000000-0005-0000-0000-000009000000}"/>
    <cellStyle name="20% - Accent2 2 2 2" xfId="5" xr:uid="{00000000-0005-0000-0000-00000A000000}"/>
    <cellStyle name="20% - Accent2 2 2 3" xfId="6" xr:uid="{00000000-0005-0000-0000-00000B000000}"/>
    <cellStyle name="20% - Accent3 2 2" xfId="7" xr:uid="{00000000-0005-0000-0000-00000C000000}"/>
    <cellStyle name="20% - Accent3 2 2 2" xfId="8" xr:uid="{00000000-0005-0000-0000-00000D000000}"/>
    <cellStyle name="20% - Accent3 2 2 3" xfId="9" xr:uid="{00000000-0005-0000-0000-00000E000000}"/>
    <cellStyle name="20% - Accent4 2 2" xfId="10" xr:uid="{00000000-0005-0000-0000-00000F000000}"/>
    <cellStyle name="20% - Accent4 2 2 2" xfId="11" xr:uid="{00000000-0005-0000-0000-000010000000}"/>
    <cellStyle name="20% - Accent4 2 2 3" xfId="12" xr:uid="{00000000-0005-0000-0000-000011000000}"/>
    <cellStyle name="20% - Accent5 2 2" xfId="13" xr:uid="{00000000-0005-0000-0000-000012000000}"/>
    <cellStyle name="20% - Accent5 2 2 2" xfId="14" xr:uid="{00000000-0005-0000-0000-000013000000}"/>
    <cellStyle name="20% - Accent5 2 2 3" xfId="15" xr:uid="{00000000-0005-0000-0000-000014000000}"/>
    <cellStyle name="20% - Accent6 2 2" xfId="16" xr:uid="{00000000-0005-0000-0000-000015000000}"/>
    <cellStyle name="20% - Accent6 2 2 2" xfId="17" xr:uid="{00000000-0005-0000-0000-000016000000}"/>
    <cellStyle name="20% - Accent6 2 2 3" xfId="18" xr:uid="{00000000-0005-0000-0000-000017000000}"/>
    <cellStyle name="40% - Accent1 2 2" xfId="19" xr:uid="{00000000-0005-0000-0000-000018000000}"/>
    <cellStyle name="40% - Accent1 2 2 2" xfId="20" xr:uid="{00000000-0005-0000-0000-000019000000}"/>
    <cellStyle name="40% - Accent1 2 2 3" xfId="21" xr:uid="{00000000-0005-0000-0000-00001A000000}"/>
    <cellStyle name="40% - Accent2 2 2" xfId="22" xr:uid="{00000000-0005-0000-0000-00001B000000}"/>
    <cellStyle name="40% - Accent2 2 2 2" xfId="23" xr:uid="{00000000-0005-0000-0000-00001C000000}"/>
    <cellStyle name="40% - Accent2 2 2 3" xfId="24" xr:uid="{00000000-0005-0000-0000-00001D000000}"/>
    <cellStyle name="40% - Accent3 2 2" xfId="25" xr:uid="{00000000-0005-0000-0000-00001E000000}"/>
    <cellStyle name="40% - Accent3 2 2 2" xfId="26" xr:uid="{00000000-0005-0000-0000-00001F000000}"/>
    <cellStyle name="40% - Accent3 2 2 3" xfId="27" xr:uid="{00000000-0005-0000-0000-000020000000}"/>
    <cellStyle name="40% - Accent4 2 2" xfId="28" xr:uid="{00000000-0005-0000-0000-000021000000}"/>
    <cellStyle name="40% - Accent4 2 2 2" xfId="29" xr:uid="{00000000-0005-0000-0000-000022000000}"/>
    <cellStyle name="40% - Accent4 2 2 3" xfId="30" xr:uid="{00000000-0005-0000-0000-000023000000}"/>
    <cellStyle name="40% - Accent5 2 2" xfId="31" xr:uid="{00000000-0005-0000-0000-000024000000}"/>
    <cellStyle name="40% - Accent5 2 2 2" xfId="32" xr:uid="{00000000-0005-0000-0000-000025000000}"/>
    <cellStyle name="40% - Accent5 2 2 3" xfId="33" xr:uid="{00000000-0005-0000-0000-000026000000}"/>
    <cellStyle name="40% - Accent6 2 2" xfId="34" xr:uid="{00000000-0005-0000-0000-000027000000}"/>
    <cellStyle name="40% - Accent6 2 2 2" xfId="35" xr:uid="{00000000-0005-0000-0000-000028000000}"/>
    <cellStyle name="40% - Accent6 2 2 3" xfId="36" xr:uid="{00000000-0005-0000-0000-000029000000}"/>
    <cellStyle name="60% - Accent1 2 2" xfId="37" xr:uid="{00000000-0005-0000-0000-00002A000000}"/>
    <cellStyle name="60% - Accent2 2 2" xfId="38" xr:uid="{00000000-0005-0000-0000-00002B000000}"/>
    <cellStyle name="60% - Accent3 2 2" xfId="39" xr:uid="{00000000-0005-0000-0000-00002C000000}"/>
    <cellStyle name="60% - Accent4 2 2" xfId="40" xr:uid="{00000000-0005-0000-0000-00002D000000}"/>
    <cellStyle name="60% - Accent5 2 2" xfId="41" xr:uid="{00000000-0005-0000-0000-00002E000000}"/>
    <cellStyle name="60% - Accent6 2 2" xfId="42" xr:uid="{00000000-0005-0000-0000-00002F000000}"/>
    <cellStyle name="Accent1 2 2" xfId="43" xr:uid="{00000000-0005-0000-0000-000030000000}"/>
    <cellStyle name="Accent2 2 2" xfId="44" xr:uid="{00000000-0005-0000-0000-000031000000}"/>
    <cellStyle name="Accent3 2 2" xfId="45" xr:uid="{00000000-0005-0000-0000-000032000000}"/>
    <cellStyle name="Accent4 2 2" xfId="46" xr:uid="{00000000-0005-0000-0000-000033000000}"/>
    <cellStyle name="Accent5 2 2" xfId="47" xr:uid="{00000000-0005-0000-0000-000034000000}"/>
    <cellStyle name="Accent6 2 2" xfId="48" xr:uid="{00000000-0005-0000-0000-000035000000}"/>
    <cellStyle name="Bad 2 2" xfId="49" xr:uid="{00000000-0005-0000-0000-000036000000}"/>
    <cellStyle name="Calculation 2 2" xfId="50" xr:uid="{00000000-0005-0000-0000-000037000000}"/>
    <cellStyle name="Check Cell 2 2" xfId="51" xr:uid="{00000000-0005-0000-0000-000038000000}"/>
    <cellStyle name="Currency 2" xfId="52" xr:uid="{00000000-0005-0000-0000-000039000000}"/>
    <cellStyle name="Currency 2 2" xfId="53" xr:uid="{00000000-0005-0000-0000-00003A000000}"/>
    <cellStyle name="Explanatory Text 2 2" xfId="54" xr:uid="{00000000-0005-0000-0000-00003B000000}"/>
    <cellStyle name="Good 2 2" xfId="55" xr:uid="{00000000-0005-0000-0000-00003C000000}"/>
    <cellStyle name="Heading 1 2 2" xfId="56" xr:uid="{00000000-0005-0000-0000-00003D000000}"/>
    <cellStyle name="Heading 2 2 2" xfId="57" xr:uid="{00000000-0005-0000-0000-00003E000000}"/>
    <cellStyle name="Heading 3 2 2" xfId="58" xr:uid="{00000000-0005-0000-0000-00003F000000}"/>
    <cellStyle name="Heading 4 2 2" xfId="59" xr:uid="{00000000-0005-0000-0000-000040000000}"/>
    <cellStyle name="Input 2 2" xfId="60" xr:uid="{00000000-0005-0000-0000-000041000000}"/>
    <cellStyle name="Linked Cell 2 2" xfId="61" xr:uid="{00000000-0005-0000-0000-000042000000}"/>
    <cellStyle name="Neutral 2 2" xfId="62" xr:uid="{00000000-0005-0000-0000-000043000000}"/>
    <cellStyle name="Normal" xfId="0" builtinId="0"/>
    <cellStyle name="Normal 10" xfId="63" xr:uid="{00000000-0005-0000-0000-000044000000}"/>
    <cellStyle name="Normal 10 2" xfId="64" xr:uid="{00000000-0005-0000-0000-000045000000}"/>
    <cellStyle name="Normal 11" xfId="65" xr:uid="{00000000-0005-0000-0000-000046000000}"/>
    <cellStyle name="Normal 11 2" xfId="66" xr:uid="{00000000-0005-0000-0000-000047000000}"/>
    <cellStyle name="Normal 12" xfId="67" xr:uid="{00000000-0005-0000-0000-000048000000}"/>
    <cellStyle name="Normal 12 2" xfId="68" xr:uid="{00000000-0005-0000-0000-000049000000}"/>
    <cellStyle name="Normal 13" xfId="69" xr:uid="{00000000-0005-0000-0000-00004A000000}"/>
    <cellStyle name="Normal 13 2" xfId="70" xr:uid="{00000000-0005-0000-0000-00004B000000}"/>
    <cellStyle name="Normal 14" xfId="71" xr:uid="{00000000-0005-0000-0000-00004C000000}"/>
    <cellStyle name="Normal 14 2" xfId="72" xr:uid="{00000000-0005-0000-0000-00004D000000}"/>
    <cellStyle name="Normal 15" xfId="73" xr:uid="{00000000-0005-0000-0000-00004E000000}"/>
    <cellStyle name="Normal 15 2" xfId="74" xr:uid="{00000000-0005-0000-0000-00004F000000}"/>
    <cellStyle name="Normal 16" xfId="75" xr:uid="{00000000-0005-0000-0000-000050000000}"/>
    <cellStyle name="Normal 16 2" xfId="76" xr:uid="{00000000-0005-0000-0000-000051000000}"/>
    <cellStyle name="Normal 18" xfId="77" xr:uid="{00000000-0005-0000-0000-000052000000}"/>
    <cellStyle name="Normal 2" xfId="78" xr:uid="{00000000-0005-0000-0000-000053000000}"/>
    <cellStyle name="Normal 2 2" xfId="79" xr:uid="{00000000-0005-0000-0000-000054000000}"/>
    <cellStyle name="Normal 20" xfId="80" xr:uid="{00000000-0005-0000-0000-000055000000}"/>
    <cellStyle name="Normal 20 2" xfId="81" xr:uid="{00000000-0005-0000-0000-000056000000}"/>
    <cellStyle name="Normal 21" xfId="82" xr:uid="{00000000-0005-0000-0000-000057000000}"/>
    <cellStyle name="Normal 21 2" xfId="83" xr:uid="{00000000-0005-0000-0000-000058000000}"/>
    <cellStyle name="Normal 3 2" xfId="84" xr:uid="{00000000-0005-0000-0000-000059000000}"/>
    <cellStyle name="Normal 4" xfId="85" xr:uid="{00000000-0005-0000-0000-00005A000000}"/>
    <cellStyle name="Normal 4 2" xfId="86" xr:uid="{00000000-0005-0000-0000-00005B000000}"/>
    <cellStyle name="Normal 4_7-4" xfId="87" xr:uid="{00000000-0005-0000-0000-00005C000000}"/>
    <cellStyle name="Normal 5" xfId="88" xr:uid="{00000000-0005-0000-0000-00005D000000}"/>
    <cellStyle name="Normal 5 2" xfId="89" xr:uid="{00000000-0005-0000-0000-00005E000000}"/>
    <cellStyle name="Normal 8" xfId="90" xr:uid="{00000000-0005-0000-0000-00005F000000}"/>
    <cellStyle name="Normal 8 2" xfId="91" xr:uid="{00000000-0005-0000-0000-000060000000}"/>
    <cellStyle name="Normal 9" xfId="92" xr:uid="{00000000-0005-0000-0000-000061000000}"/>
    <cellStyle name="Normal 9 2" xfId="93" xr:uid="{00000000-0005-0000-0000-000062000000}"/>
    <cellStyle name="Normal_Pamatformas" xfId="94" xr:uid="{00000000-0005-0000-0000-000063000000}"/>
    <cellStyle name="Normal_Veidlapa_2008_oktobris_(5.piel)_(2)" xfId="95" xr:uid="{00000000-0005-0000-0000-000064000000}"/>
    <cellStyle name="Note 2 2" xfId="96" xr:uid="{00000000-0005-0000-0000-000065000000}"/>
    <cellStyle name="Output 2 2" xfId="97" xr:uid="{00000000-0005-0000-0000-000066000000}"/>
    <cellStyle name="Parastais_FMLikp01_p05_221205_pap_afp_makp" xfId="98" xr:uid="{00000000-0005-0000-0000-000067000000}"/>
    <cellStyle name="Percent" xfId="99" builtinId="5"/>
    <cellStyle name="Style 1" xfId="100" xr:uid="{00000000-0005-0000-0000-000068000000}"/>
    <cellStyle name="Title 2 2" xfId="101" xr:uid="{00000000-0005-0000-0000-000069000000}"/>
    <cellStyle name="Total 2 2" xfId="102" xr:uid="{00000000-0005-0000-0000-00006A000000}"/>
    <cellStyle name="V?st." xfId="103" xr:uid="{00000000-0005-0000-0000-00006B000000}"/>
    <cellStyle name="Warning Text 2 2" xfId="104" xr:uid="{00000000-0005-0000-0000-00006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FF601-5F20-4BED-802E-B66D9D08CAB0}">
  <sheetPr>
    <pageSetUpPr fitToPage="1"/>
  </sheetPr>
  <dimension ref="A1:IK93"/>
  <sheetViews>
    <sheetView tabSelected="1" zoomScale="70" zoomScaleNormal="70" zoomScaleSheetLayoutView="100" workbookViewId="0">
      <pane ySplit="9" topLeftCell="A14" activePane="bottomLeft" state="frozen"/>
      <selection pane="bottomLeft" activeCell="D24" sqref="D24"/>
    </sheetView>
  </sheetViews>
  <sheetFormatPr defaultRowHeight="15.6"/>
  <cols>
    <col min="1" max="1" width="3.6640625" style="13" customWidth="1"/>
    <col min="2" max="2" width="10" style="14" customWidth="1"/>
    <col min="3" max="3" width="12.44140625" style="14" customWidth="1"/>
    <col min="4" max="4" width="25" style="14" customWidth="1"/>
    <col min="5" max="5" width="11.33203125" style="14" customWidth="1"/>
    <col min="6" max="6" width="11.5546875" style="14" customWidth="1"/>
    <col min="7" max="7" width="15.33203125" style="14" customWidth="1"/>
    <col min="8" max="8" width="13.109375" style="14" customWidth="1"/>
    <col min="9" max="9" width="16.33203125" style="14" customWidth="1"/>
    <col min="10" max="10" width="12.6640625" style="14" customWidth="1"/>
    <col min="11" max="11" width="10" style="13" customWidth="1"/>
    <col min="12" max="12" width="9.5546875" style="13" customWidth="1"/>
    <col min="13" max="13" width="10.88671875" style="13" customWidth="1"/>
    <col min="14" max="14" width="10.5546875" style="13" customWidth="1"/>
    <col min="15" max="15" width="10.109375" style="13" customWidth="1"/>
    <col min="16" max="18" width="11.33203125" style="13" customWidth="1"/>
    <col min="19" max="19" width="14.33203125" style="13" customWidth="1"/>
    <col min="20" max="20" width="9.109375" style="13" customWidth="1"/>
    <col min="21" max="21" width="9.109375" style="14" customWidth="1"/>
    <col min="22" max="34" width="9.109375" style="13" customWidth="1"/>
    <col min="35" max="35" width="11.33203125" style="13" bestFit="1" customWidth="1"/>
    <col min="36" max="245" width="9.109375" style="13" customWidth="1"/>
  </cols>
  <sheetData>
    <row r="1" spans="1:21">
      <c r="S1" s="50" t="s">
        <v>217</v>
      </c>
    </row>
    <row r="2" spans="1:21">
      <c r="S2" s="50" t="s">
        <v>218</v>
      </c>
    </row>
    <row r="3" spans="1:21">
      <c r="S3" s="50" t="s">
        <v>219</v>
      </c>
    </row>
    <row r="5" spans="1:21" ht="17.399999999999999">
      <c r="A5" s="45"/>
      <c r="B5" s="46"/>
      <c r="C5" s="46"/>
      <c r="D5" s="46"/>
      <c r="E5" s="46"/>
      <c r="F5" s="46"/>
      <c r="G5" s="46"/>
      <c r="H5" s="46"/>
      <c r="I5" s="12" t="s">
        <v>173</v>
      </c>
      <c r="J5" s="12"/>
      <c r="K5" s="12"/>
      <c r="L5" s="12"/>
      <c r="M5" s="12"/>
      <c r="N5" s="12"/>
      <c r="O5" s="46"/>
      <c r="P5" s="51"/>
      <c r="Q5" s="51"/>
      <c r="R5" s="51"/>
      <c r="S5" s="52"/>
    </row>
    <row r="6" spans="1:21" ht="30.75" customHeight="1">
      <c r="S6" s="53" t="s">
        <v>1</v>
      </c>
    </row>
    <row r="7" spans="1:21" ht="21" customHeight="1">
      <c r="A7" s="6" t="s">
        <v>70</v>
      </c>
      <c r="B7" s="6" t="s">
        <v>2</v>
      </c>
      <c r="C7" s="5" t="s">
        <v>100</v>
      </c>
      <c r="D7" s="6" t="s">
        <v>3</v>
      </c>
      <c r="E7" s="6" t="s">
        <v>4</v>
      </c>
      <c r="F7" s="6" t="s">
        <v>148</v>
      </c>
      <c r="G7" s="10" t="s">
        <v>149</v>
      </c>
      <c r="H7" s="8" t="s">
        <v>150</v>
      </c>
      <c r="I7" s="8" t="s">
        <v>151</v>
      </c>
      <c r="J7" s="4" t="s">
        <v>152</v>
      </c>
      <c r="K7" s="2"/>
      <c r="L7" s="2"/>
      <c r="M7" s="2"/>
      <c r="N7" s="2"/>
      <c r="O7" s="2"/>
      <c r="P7" s="2"/>
      <c r="Q7" s="2"/>
      <c r="R7" s="2"/>
      <c r="S7" s="2"/>
    </row>
    <row r="8" spans="1:21" s="19" customFormat="1" ht="67.5" customHeight="1">
      <c r="A8" s="6"/>
      <c r="B8" s="6"/>
      <c r="C8" s="5"/>
      <c r="D8" s="6"/>
      <c r="E8" s="6"/>
      <c r="F8" s="6"/>
      <c r="G8" s="9"/>
      <c r="H8" s="8"/>
      <c r="I8" s="8"/>
      <c r="J8" s="3"/>
      <c r="K8" s="15">
        <v>2026</v>
      </c>
      <c r="L8" s="15">
        <v>2027</v>
      </c>
      <c r="M8" s="15">
        <v>2028</v>
      </c>
      <c r="N8" s="15">
        <v>2029</v>
      </c>
      <c r="O8" s="15">
        <v>2030</v>
      </c>
      <c r="P8" s="15">
        <v>2031</v>
      </c>
      <c r="Q8" s="15">
        <v>2032</v>
      </c>
      <c r="R8" s="15" t="s">
        <v>5</v>
      </c>
      <c r="S8" s="16" t="s">
        <v>6</v>
      </c>
      <c r="T8" s="17"/>
      <c r="U8" s="18"/>
    </row>
    <row r="9" spans="1:21" s="23" customFormat="1" ht="13.2">
      <c r="A9" s="20" t="s">
        <v>7</v>
      </c>
      <c r="B9" s="20" t="s">
        <v>8</v>
      </c>
      <c r="C9" s="20" t="s">
        <v>9</v>
      </c>
      <c r="D9" s="20" t="s">
        <v>10</v>
      </c>
      <c r="E9" s="20" t="s">
        <v>11</v>
      </c>
      <c r="F9" s="20"/>
      <c r="G9" s="20"/>
      <c r="H9" s="20"/>
      <c r="I9" s="20"/>
      <c r="J9" s="20"/>
      <c r="K9" s="21">
        <v>1</v>
      </c>
      <c r="L9" s="21">
        <v>2</v>
      </c>
      <c r="M9" s="21">
        <v>3</v>
      </c>
      <c r="N9" s="21">
        <v>4</v>
      </c>
      <c r="O9" s="21">
        <v>5</v>
      </c>
      <c r="P9" s="21">
        <v>6</v>
      </c>
      <c r="Q9" s="21">
        <v>7</v>
      </c>
      <c r="R9" s="21">
        <v>8</v>
      </c>
      <c r="S9" s="21">
        <v>9</v>
      </c>
      <c r="T9" s="22"/>
      <c r="U9" s="22"/>
    </row>
    <row r="10" spans="1:21" s="23" customFormat="1" ht="15.75" customHeight="1">
      <c r="A10" s="24"/>
      <c r="B10" s="11" t="s">
        <v>12</v>
      </c>
      <c r="C10" s="11"/>
      <c r="D10" s="25"/>
      <c r="E10" s="25"/>
      <c r="F10" s="25"/>
      <c r="G10" s="25"/>
      <c r="H10" s="25"/>
      <c r="I10" s="25"/>
      <c r="J10" s="25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spans="1:21" s="23" customFormat="1" ht="92.4">
      <c r="A11" s="26" t="s">
        <v>71</v>
      </c>
      <c r="B11" s="27" t="s">
        <v>13</v>
      </c>
      <c r="C11" s="26" t="s">
        <v>101</v>
      </c>
      <c r="D11" s="27" t="s">
        <v>221</v>
      </c>
      <c r="E11" s="26" t="s">
        <v>102</v>
      </c>
      <c r="F11" s="55">
        <v>45295</v>
      </c>
      <c r="G11" s="55">
        <v>33624</v>
      </c>
      <c r="H11" s="55">
        <f>G11-J11</f>
        <v>31756</v>
      </c>
      <c r="I11" s="55">
        <v>1084.99</v>
      </c>
      <c r="J11" s="55">
        <v>1868</v>
      </c>
      <c r="K11" s="28">
        <v>2952.99</v>
      </c>
      <c r="L11" s="28">
        <v>3004</v>
      </c>
      <c r="M11" s="28">
        <v>2977</v>
      </c>
      <c r="N11" s="28">
        <v>2904</v>
      </c>
      <c r="O11" s="28">
        <v>2834</v>
      </c>
      <c r="P11" s="28">
        <v>2764</v>
      </c>
      <c r="Q11" s="28">
        <v>2697</v>
      </c>
      <c r="R11" s="28">
        <v>25041</v>
      </c>
      <c r="S11" s="29">
        <v>45174</v>
      </c>
      <c r="T11" s="22"/>
      <c r="U11" s="22"/>
    </row>
    <row r="12" spans="1:21" s="23" customFormat="1" ht="79.2">
      <c r="A12" s="26" t="s">
        <v>145</v>
      </c>
      <c r="B12" s="27" t="s">
        <v>13</v>
      </c>
      <c r="C12" s="26" t="s">
        <v>103</v>
      </c>
      <c r="D12" s="27" t="s">
        <v>222</v>
      </c>
      <c r="E12" s="26" t="s">
        <v>20</v>
      </c>
      <c r="F12" s="55">
        <v>773760</v>
      </c>
      <c r="G12" s="55">
        <v>532597</v>
      </c>
      <c r="H12" s="55">
        <f t="shared" ref="H12:H54" si="0">G12-J12</f>
        <v>492401</v>
      </c>
      <c r="I12" s="55">
        <v>14165.54</v>
      </c>
      <c r="J12" s="55">
        <v>40196</v>
      </c>
      <c r="K12" s="28">
        <v>54361.54</v>
      </c>
      <c r="L12" s="28">
        <v>54439</v>
      </c>
      <c r="M12" s="28">
        <v>54182</v>
      </c>
      <c r="N12" s="28">
        <v>52886</v>
      </c>
      <c r="O12" s="28">
        <v>51629</v>
      </c>
      <c r="P12" s="28">
        <v>50373</v>
      </c>
      <c r="Q12" s="28">
        <v>49143</v>
      </c>
      <c r="R12" s="28">
        <v>278515</v>
      </c>
      <c r="S12" s="29">
        <v>645529</v>
      </c>
      <c r="T12" s="22"/>
      <c r="U12" s="22"/>
    </row>
    <row r="13" spans="1:21" s="23" customFormat="1" ht="92.4">
      <c r="A13" s="26" t="s">
        <v>72</v>
      </c>
      <c r="B13" s="27" t="s">
        <v>13</v>
      </c>
      <c r="C13" s="26" t="s">
        <v>104</v>
      </c>
      <c r="D13" s="27" t="s">
        <v>223</v>
      </c>
      <c r="E13" s="26" t="s">
        <v>20</v>
      </c>
      <c r="F13" s="56">
        <v>139964</v>
      </c>
      <c r="G13" s="55">
        <v>1592</v>
      </c>
      <c r="H13" s="55">
        <f t="shared" si="0"/>
        <v>0</v>
      </c>
      <c r="I13" s="55">
        <v>36.739999999999995</v>
      </c>
      <c r="J13" s="55">
        <v>1592</v>
      </c>
      <c r="K13" s="28">
        <v>1628.7400000000002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9">
        <f t="shared" ref="S13:S56" si="1">SUM(K13:R13)</f>
        <v>1628.7400000000002</v>
      </c>
      <c r="T13" s="22"/>
      <c r="U13" s="22"/>
    </row>
    <row r="14" spans="1:21" s="23" customFormat="1" ht="66">
      <c r="A14" s="26" t="s">
        <v>198</v>
      </c>
      <c r="B14" s="27" t="s">
        <v>13</v>
      </c>
      <c r="C14" s="26" t="s">
        <v>105</v>
      </c>
      <c r="D14" s="27" t="s">
        <v>106</v>
      </c>
      <c r="E14" s="26" t="s">
        <v>48</v>
      </c>
      <c r="F14" s="56">
        <v>102180</v>
      </c>
      <c r="G14" s="55">
        <v>20766</v>
      </c>
      <c r="H14" s="55">
        <f t="shared" si="0"/>
        <v>4478</v>
      </c>
      <c r="I14" s="55">
        <v>461.96</v>
      </c>
      <c r="J14" s="55">
        <v>16288</v>
      </c>
      <c r="K14" s="28">
        <v>16749.96</v>
      </c>
      <c r="L14" s="28">
        <v>4576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9">
        <f t="shared" si="1"/>
        <v>21325.96</v>
      </c>
      <c r="T14" s="22"/>
      <c r="U14" s="22"/>
    </row>
    <row r="15" spans="1:21" s="23" customFormat="1" ht="92.4">
      <c r="A15" s="26" t="s">
        <v>73</v>
      </c>
      <c r="B15" s="27" t="s">
        <v>13</v>
      </c>
      <c r="C15" s="26" t="s">
        <v>107</v>
      </c>
      <c r="D15" s="27" t="s">
        <v>108</v>
      </c>
      <c r="E15" s="26" t="s">
        <v>14</v>
      </c>
      <c r="F15" s="56">
        <v>64571</v>
      </c>
      <c r="G15" s="55">
        <v>6645</v>
      </c>
      <c r="H15" s="55">
        <f t="shared" si="0"/>
        <v>4873</v>
      </c>
      <c r="I15" s="55">
        <v>163.09000000000003</v>
      </c>
      <c r="J15" s="55">
        <v>1772</v>
      </c>
      <c r="K15" s="28">
        <v>1935.09</v>
      </c>
      <c r="L15" s="28">
        <v>1915</v>
      </c>
      <c r="M15" s="28">
        <v>1861</v>
      </c>
      <c r="N15" s="28">
        <v>1362</v>
      </c>
      <c r="O15" s="28">
        <v>0</v>
      </c>
      <c r="P15" s="28">
        <v>0</v>
      </c>
      <c r="Q15" s="28">
        <v>0</v>
      </c>
      <c r="R15" s="28">
        <v>0</v>
      </c>
      <c r="S15" s="29">
        <v>7073</v>
      </c>
      <c r="T15" s="22"/>
      <c r="U15" s="22"/>
    </row>
    <row r="16" spans="1:21" s="23" customFormat="1" ht="39.6">
      <c r="A16" s="26" t="s">
        <v>74</v>
      </c>
      <c r="B16" s="27" t="s">
        <v>13</v>
      </c>
      <c r="C16" s="26" t="s">
        <v>113</v>
      </c>
      <c r="D16" s="27" t="s">
        <v>224</v>
      </c>
      <c r="E16" s="26" t="s">
        <v>15</v>
      </c>
      <c r="F16" s="55">
        <v>101013</v>
      </c>
      <c r="G16" s="55">
        <v>14364</v>
      </c>
      <c r="H16" s="55">
        <f t="shared" si="0"/>
        <v>13356</v>
      </c>
      <c r="I16" s="55">
        <v>459.57999999999993</v>
      </c>
      <c r="J16" s="55">
        <v>1008</v>
      </c>
      <c r="K16" s="28">
        <v>1467.58</v>
      </c>
      <c r="L16" s="28">
        <v>1509</v>
      </c>
      <c r="M16" s="28">
        <v>1470</v>
      </c>
      <c r="N16" s="28">
        <v>1431</v>
      </c>
      <c r="O16" s="28">
        <v>1393</v>
      </c>
      <c r="P16" s="28">
        <v>1355</v>
      </c>
      <c r="Q16" s="28">
        <v>1318</v>
      </c>
      <c r="R16" s="28">
        <v>8408</v>
      </c>
      <c r="S16" s="29">
        <v>18352</v>
      </c>
      <c r="T16" s="22"/>
      <c r="U16" s="22"/>
    </row>
    <row r="17" spans="1:21" s="23" customFormat="1" ht="39.6">
      <c r="A17" s="26" t="s">
        <v>75</v>
      </c>
      <c r="B17" s="27" t="s">
        <v>13</v>
      </c>
      <c r="C17" s="26" t="s">
        <v>114</v>
      </c>
      <c r="D17" s="27" t="s">
        <v>225</v>
      </c>
      <c r="E17" s="26" t="s">
        <v>15</v>
      </c>
      <c r="F17" s="56">
        <v>43108</v>
      </c>
      <c r="G17" s="55">
        <v>2720</v>
      </c>
      <c r="H17" s="55">
        <f t="shared" si="0"/>
        <v>2080</v>
      </c>
      <c r="I17" s="55">
        <v>76.22</v>
      </c>
      <c r="J17" s="55">
        <v>640</v>
      </c>
      <c r="K17" s="28">
        <v>716.22</v>
      </c>
      <c r="L17" s="28">
        <v>709</v>
      </c>
      <c r="M17" s="28">
        <v>686</v>
      </c>
      <c r="N17" s="28">
        <v>664</v>
      </c>
      <c r="O17" s="28">
        <v>164</v>
      </c>
      <c r="P17" s="28">
        <v>0</v>
      </c>
      <c r="Q17" s="28">
        <v>0</v>
      </c>
      <c r="R17" s="28">
        <v>0</v>
      </c>
      <c r="S17" s="29">
        <v>2939</v>
      </c>
      <c r="T17" s="22"/>
      <c r="U17" s="22"/>
    </row>
    <row r="18" spans="1:21" s="23" customFormat="1" ht="39.6">
      <c r="A18" s="26" t="s">
        <v>76</v>
      </c>
      <c r="B18" s="27" t="s">
        <v>13</v>
      </c>
      <c r="C18" s="26" t="s">
        <v>115</v>
      </c>
      <c r="D18" s="27" t="s">
        <v>16</v>
      </c>
      <c r="E18" s="26" t="s">
        <v>15</v>
      </c>
      <c r="F18" s="55">
        <v>155864</v>
      </c>
      <c r="G18" s="55">
        <v>16929</v>
      </c>
      <c r="H18" s="55">
        <f t="shared" si="0"/>
        <v>15741</v>
      </c>
      <c r="I18" s="55">
        <v>541.66000000000008</v>
      </c>
      <c r="J18" s="55">
        <v>1188</v>
      </c>
      <c r="K18" s="28">
        <v>1729.66</v>
      </c>
      <c r="L18" s="28">
        <v>1779</v>
      </c>
      <c r="M18" s="28">
        <v>1733</v>
      </c>
      <c r="N18" s="28">
        <v>1686</v>
      </c>
      <c r="O18" s="28">
        <v>1641</v>
      </c>
      <c r="P18" s="28">
        <v>1597</v>
      </c>
      <c r="Q18" s="28">
        <v>1553</v>
      </c>
      <c r="R18" s="28">
        <v>9909</v>
      </c>
      <c r="S18" s="29">
        <v>21628</v>
      </c>
      <c r="T18" s="22"/>
      <c r="U18" s="22"/>
    </row>
    <row r="19" spans="1:21" s="23" customFormat="1" ht="39.6">
      <c r="A19" s="26" t="s">
        <v>77</v>
      </c>
      <c r="B19" s="27" t="s">
        <v>13</v>
      </c>
      <c r="C19" s="26" t="s">
        <v>116</v>
      </c>
      <c r="D19" s="27" t="s">
        <v>226</v>
      </c>
      <c r="E19" s="26" t="s">
        <v>15</v>
      </c>
      <c r="F19" s="55">
        <v>89199</v>
      </c>
      <c r="G19" s="55">
        <v>9462</v>
      </c>
      <c r="H19" s="55">
        <f t="shared" si="0"/>
        <v>8798</v>
      </c>
      <c r="I19" s="55">
        <v>302.75</v>
      </c>
      <c r="J19" s="55">
        <v>664</v>
      </c>
      <c r="K19" s="28">
        <v>966.75</v>
      </c>
      <c r="L19" s="28">
        <v>994</v>
      </c>
      <c r="M19" s="28">
        <v>969</v>
      </c>
      <c r="N19" s="28">
        <v>943</v>
      </c>
      <c r="O19" s="28">
        <v>917</v>
      </c>
      <c r="P19" s="28">
        <v>892</v>
      </c>
      <c r="Q19" s="28">
        <v>868</v>
      </c>
      <c r="R19" s="28">
        <v>5538</v>
      </c>
      <c r="S19" s="29">
        <v>12088</v>
      </c>
      <c r="T19" s="22"/>
      <c r="U19" s="22"/>
    </row>
    <row r="20" spans="1:21" s="23" customFormat="1" ht="39.6">
      <c r="A20" s="26" t="s">
        <v>78</v>
      </c>
      <c r="B20" s="27" t="s">
        <v>13</v>
      </c>
      <c r="C20" s="26" t="s">
        <v>117</v>
      </c>
      <c r="D20" s="27" t="s">
        <v>17</v>
      </c>
      <c r="E20" s="26" t="s">
        <v>15</v>
      </c>
      <c r="F20" s="56">
        <v>66492</v>
      </c>
      <c r="G20" s="55">
        <v>4488</v>
      </c>
      <c r="H20" s="55">
        <f t="shared" si="0"/>
        <v>3432</v>
      </c>
      <c r="I20" s="55">
        <v>125.77000000000001</v>
      </c>
      <c r="J20" s="55">
        <v>1056</v>
      </c>
      <c r="K20" s="28">
        <v>1181.77</v>
      </c>
      <c r="L20" s="28">
        <v>1169</v>
      </c>
      <c r="M20" s="28">
        <v>1133</v>
      </c>
      <c r="N20" s="28">
        <v>1096</v>
      </c>
      <c r="O20" s="28">
        <v>270</v>
      </c>
      <c r="P20" s="28">
        <v>0</v>
      </c>
      <c r="Q20" s="28">
        <v>0</v>
      </c>
      <c r="R20" s="28">
        <v>0</v>
      </c>
      <c r="S20" s="29">
        <v>4850</v>
      </c>
      <c r="T20" s="22"/>
      <c r="U20" s="22"/>
    </row>
    <row r="21" spans="1:21" s="23" customFormat="1" ht="79.2">
      <c r="A21" s="26" t="s">
        <v>79</v>
      </c>
      <c r="B21" s="27" t="s">
        <v>13</v>
      </c>
      <c r="C21" s="26" t="s">
        <v>118</v>
      </c>
      <c r="D21" s="27" t="s">
        <v>119</v>
      </c>
      <c r="E21" s="26" t="s">
        <v>22</v>
      </c>
      <c r="F21" s="55">
        <v>527173</v>
      </c>
      <c r="G21" s="55">
        <v>295791</v>
      </c>
      <c r="H21" s="55">
        <f t="shared" si="0"/>
        <v>275279</v>
      </c>
      <c r="I21" s="55">
        <v>13129.01</v>
      </c>
      <c r="J21" s="55">
        <v>20512</v>
      </c>
      <c r="K21" s="28">
        <v>33641.009999999995</v>
      </c>
      <c r="L21" s="28">
        <v>34197</v>
      </c>
      <c r="M21" s="28">
        <v>33420</v>
      </c>
      <c r="N21" s="28">
        <v>32334</v>
      </c>
      <c r="O21" s="28">
        <v>31285</v>
      </c>
      <c r="P21" s="28">
        <v>30237</v>
      </c>
      <c r="Q21" s="28">
        <v>29213</v>
      </c>
      <c r="R21" s="28">
        <v>183864</v>
      </c>
      <c r="S21" s="29">
        <v>408191</v>
      </c>
      <c r="T21" s="22"/>
      <c r="U21" s="22"/>
    </row>
    <row r="22" spans="1:21" s="23" customFormat="1" ht="52.8">
      <c r="A22" s="26" t="s">
        <v>146</v>
      </c>
      <c r="B22" s="27" t="s">
        <v>13</v>
      </c>
      <c r="C22" s="26" t="s">
        <v>110</v>
      </c>
      <c r="D22" s="27" t="s">
        <v>21</v>
      </c>
      <c r="E22" s="26" t="s">
        <v>19</v>
      </c>
      <c r="F22" s="55">
        <v>50000</v>
      </c>
      <c r="G22" s="55">
        <v>13396</v>
      </c>
      <c r="H22" s="55">
        <f t="shared" si="0"/>
        <v>10244</v>
      </c>
      <c r="I22" s="55">
        <v>366.82000000000005</v>
      </c>
      <c r="J22" s="55">
        <v>3152</v>
      </c>
      <c r="K22" s="28">
        <v>3518.8199999999997</v>
      </c>
      <c r="L22" s="28">
        <v>3460</v>
      </c>
      <c r="M22" s="28">
        <v>3376</v>
      </c>
      <c r="N22" s="28">
        <v>3269</v>
      </c>
      <c r="O22" s="28">
        <v>802</v>
      </c>
      <c r="P22" s="28">
        <v>0</v>
      </c>
      <c r="Q22" s="28">
        <v>0</v>
      </c>
      <c r="R22" s="28">
        <v>0</v>
      </c>
      <c r="S22" s="29">
        <v>14426</v>
      </c>
      <c r="T22" s="22"/>
      <c r="U22" s="22"/>
    </row>
    <row r="23" spans="1:21" s="23" customFormat="1" ht="52.8">
      <c r="A23" s="26" t="s">
        <v>80</v>
      </c>
      <c r="B23" s="27" t="s">
        <v>13</v>
      </c>
      <c r="C23" s="26" t="s">
        <v>109</v>
      </c>
      <c r="D23" s="27" t="s">
        <v>18</v>
      </c>
      <c r="E23" s="26" t="s">
        <v>19</v>
      </c>
      <c r="F23" s="55">
        <v>50000</v>
      </c>
      <c r="G23" s="55">
        <v>25772</v>
      </c>
      <c r="H23" s="55">
        <f>G23-J23</f>
        <v>19708</v>
      </c>
      <c r="I23" s="55">
        <v>705.73</v>
      </c>
      <c r="J23" s="55">
        <v>6064</v>
      </c>
      <c r="K23" s="28">
        <v>6769.7300000000005</v>
      </c>
      <c r="L23" s="28">
        <v>6656</v>
      </c>
      <c r="M23" s="28">
        <v>6495</v>
      </c>
      <c r="N23" s="28">
        <v>6288</v>
      </c>
      <c r="O23" s="28">
        <v>1543</v>
      </c>
      <c r="P23" s="28">
        <v>0</v>
      </c>
      <c r="Q23" s="28">
        <v>0</v>
      </c>
      <c r="R23" s="28">
        <v>0</v>
      </c>
      <c r="S23" s="29">
        <v>27752</v>
      </c>
      <c r="T23" s="22"/>
      <c r="U23" s="22"/>
    </row>
    <row r="24" spans="1:21" s="23" customFormat="1" ht="52.8">
      <c r="A24" s="26" t="s">
        <v>81</v>
      </c>
      <c r="B24" s="27" t="s">
        <v>13</v>
      </c>
      <c r="C24" s="26" t="s">
        <v>111</v>
      </c>
      <c r="D24" s="27" t="s">
        <v>240</v>
      </c>
      <c r="E24" s="26" t="s">
        <v>34</v>
      </c>
      <c r="F24" s="55">
        <v>587122</v>
      </c>
      <c r="G24" s="55">
        <v>59675</v>
      </c>
      <c r="H24" s="55">
        <f t="shared" si="0"/>
        <v>56575</v>
      </c>
      <c r="I24" s="55">
        <v>1798.38</v>
      </c>
      <c r="J24" s="55">
        <v>3100</v>
      </c>
      <c r="K24" s="28">
        <v>4898.38</v>
      </c>
      <c r="L24" s="28">
        <v>5087</v>
      </c>
      <c r="M24" s="28">
        <v>4982</v>
      </c>
      <c r="N24" s="28">
        <v>4867</v>
      </c>
      <c r="O24" s="28">
        <v>4757</v>
      </c>
      <c r="P24" s="28">
        <v>4647</v>
      </c>
      <c r="Q24" s="28">
        <v>4542</v>
      </c>
      <c r="R24" s="28">
        <v>46682</v>
      </c>
      <c r="S24" s="29">
        <v>80462</v>
      </c>
      <c r="T24" s="22"/>
      <c r="U24" s="22"/>
    </row>
    <row r="25" spans="1:21" s="23" customFormat="1" ht="79.2">
      <c r="A25" s="26" t="s">
        <v>82</v>
      </c>
      <c r="B25" s="27" t="s">
        <v>13</v>
      </c>
      <c r="C25" s="26" t="s">
        <v>112</v>
      </c>
      <c r="D25" s="27" t="s">
        <v>24</v>
      </c>
      <c r="E25" s="26" t="s">
        <v>25</v>
      </c>
      <c r="F25" s="55">
        <v>2576602</v>
      </c>
      <c r="G25" s="55">
        <v>2229227</v>
      </c>
      <c r="H25" s="55">
        <f t="shared" si="0"/>
        <v>2113423</v>
      </c>
      <c r="I25" s="55">
        <v>75643.45</v>
      </c>
      <c r="J25" s="55">
        <v>115804</v>
      </c>
      <c r="K25" s="28">
        <v>191447.45</v>
      </c>
      <c r="L25" s="28">
        <v>193526</v>
      </c>
      <c r="M25" s="28">
        <v>194171</v>
      </c>
      <c r="N25" s="28">
        <v>189383</v>
      </c>
      <c r="O25" s="28">
        <v>184810</v>
      </c>
      <c r="P25" s="28">
        <v>180245</v>
      </c>
      <c r="Q25" s="28">
        <v>175848</v>
      </c>
      <c r="R25" s="28">
        <v>1781290</v>
      </c>
      <c r="S25" s="29">
        <v>3090720</v>
      </c>
      <c r="T25" s="22"/>
      <c r="U25" s="22"/>
    </row>
    <row r="26" spans="1:21" s="23" customFormat="1" ht="105.6">
      <c r="A26" s="26" t="s">
        <v>211</v>
      </c>
      <c r="B26" s="27" t="s">
        <v>13</v>
      </c>
      <c r="C26" s="26" t="s">
        <v>120</v>
      </c>
      <c r="D26" s="27" t="s">
        <v>51</v>
      </c>
      <c r="E26" s="26" t="s">
        <v>52</v>
      </c>
      <c r="F26" s="55">
        <v>134433</v>
      </c>
      <c r="G26" s="55">
        <v>69616</v>
      </c>
      <c r="H26" s="55">
        <f t="shared" si="0"/>
        <v>54960</v>
      </c>
      <c r="I26" s="55">
        <v>1864.33</v>
      </c>
      <c r="J26" s="55">
        <v>14656</v>
      </c>
      <c r="K26" s="28">
        <v>16520.330000000002</v>
      </c>
      <c r="L26" s="28">
        <v>16453</v>
      </c>
      <c r="M26" s="28">
        <v>15956</v>
      </c>
      <c r="N26" s="28">
        <v>15452</v>
      </c>
      <c r="O26" s="28">
        <v>11278</v>
      </c>
      <c r="P26" s="28">
        <v>0</v>
      </c>
      <c r="Q26" s="28">
        <v>0</v>
      </c>
      <c r="R26" s="28">
        <v>0</v>
      </c>
      <c r="S26" s="29">
        <v>75659</v>
      </c>
      <c r="T26" s="22"/>
      <c r="U26" s="22"/>
    </row>
    <row r="27" spans="1:21" s="23" customFormat="1" ht="52.8">
      <c r="A27" s="26" t="s">
        <v>83</v>
      </c>
      <c r="B27" s="27" t="s">
        <v>13</v>
      </c>
      <c r="C27" s="26" t="s">
        <v>121</v>
      </c>
      <c r="D27" s="27" t="s">
        <v>122</v>
      </c>
      <c r="E27" s="26" t="s">
        <v>45</v>
      </c>
      <c r="F27" s="55">
        <v>289782</v>
      </c>
      <c r="G27" s="55">
        <v>253935</v>
      </c>
      <c r="H27" s="55">
        <f t="shared" si="0"/>
        <v>243675</v>
      </c>
      <c r="I27" s="55">
        <v>7134.1799999999994</v>
      </c>
      <c r="J27" s="55">
        <v>10260</v>
      </c>
      <c r="K27" s="28">
        <v>17394.18</v>
      </c>
      <c r="L27" s="28">
        <v>18721</v>
      </c>
      <c r="M27" s="28">
        <v>18384</v>
      </c>
      <c r="N27" s="28">
        <v>18003</v>
      </c>
      <c r="O27" s="28">
        <v>17644</v>
      </c>
      <c r="P27" s="28">
        <v>17286</v>
      </c>
      <c r="Q27" s="28">
        <v>16947</v>
      </c>
      <c r="R27" s="28">
        <v>240840</v>
      </c>
      <c r="S27" s="29">
        <v>365219</v>
      </c>
      <c r="T27" s="22"/>
      <c r="U27" s="22"/>
    </row>
    <row r="28" spans="1:21" s="23" customFormat="1" ht="52.8">
      <c r="A28" s="26" t="s">
        <v>84</v>
      </c>
      <c r="B28" s="27" t="s">
        <v>13</v>
      </c>
      <c r="C28" s="26" t="s">
        <v>123</v>
      </c>
      <c r="D28" s="27" t="s">
        <v>227</v>
      </c>
      <c r="E28" s="26" t="s">
        <v>44</v>
      </c>
      <c r="F28" s="55">
        <v>149659</v>
      </c>
      <c r="G28" s="55">
        <v>132363</v>
      </c>
      <c r="H28" s="55">
        <f t="shared" si="0"/>
        <v>127015</v>
      </c>
      <c r="I28" s="55">
        <v>4165.54</v>
      </c>
      <c r="J28" s="55">
        <v>5348</v>
      </c>
      <c r="K28" s="28">
        <v>9513.5399999999991</v>
      </c>
      <c r="L28" s="28">
        <v>10110</v>
      </c>
      <c r="M28" s="28">
        <v>9951</v>
      </c>
      <c r="N28" s="28">
        <v>9735</v>
      </c>
      <c r="O28" s="28">
        <v>9532</v>
      </c>
      <c r="P28" s="28">
        <v>9329</v>
      </c>
      <c r="Q28" s="28">
        <v>9137</v>
      </c>
      <c r="R28" s="28">
        <v>128205</v>
      </c>
      <c r="S28" s="29">
        <v>195513</v>
      </c>
      <c r="T28" s="22"/>
      <c r="U28" s="22"/>
    </row>
    <row r="29" spans="1:21" s="23" customFormat="1" ht="79.2">
      <c r="A29" s="26" t="s">
        <v>85</v>
      </c>
      <c r="B29" s="27" t="s">
        <v>13</v>
      </c>
      <c r="C29" s="26" t="s">
        <v>124</v>
      </c>
      <c r="D29" s="27" t="s">
        <v>228</v>
      </c>
      <c r="E29" s="26" t="s">
        <v>23</v>
      </c>
      <c r="F29" s="56">
        <v>56661</v>
      </c>
      <c r="G29" s="55">
        <v>30741</v>
      </c>
      <c r="H29" s="55">
        <f t="shared" si="0"/>
        <v>22765</v>
      </c>
      <c r="I29" s="55">
        <v>74.849999999999994</v>
      </c>
      <c r="J29" s="55">
        <v>7976</v>
      </c>
      <c r="K29" s="28">
        <v>8050.8499999999995</v>
      </c>
      <c r="L29" s="28">
        <v>8030.58</v>
      </c>
      <c r="M29" s="28">
        <v>8010.42</v>
      </c>
      <c r="N29" s="28">
        <v>6827.14</v>
      </c>
      <c r="O29" s="28">
        <v>0.46</v>
      </c>
      <c r="P29" s="28">
        <v>0</v>
      </c>
      <c r="Q29" s="28">
        <v>0</v>
      </c>
      <c r="R29" s="28">
        <v>0</v>
      </c>
      <c r="S29" s="29">
        <f t="shared" si="1"/>
        <v>30919.449999999997</v>
      </c>
      <c r="T29" s="22"/>
      <c r="U29" s="22"/>
    </row>
    <row r="30" spans="1:21" s="23" customFormat="1" ht="66">
      <c r="A30" s="26" t="s">
        <v>86</v>
      </c>
      <c r="B30" s="27" t="s">
        <v>13</v>
      </c>
      <c r="C30" s="26" t="s">
        <v>125</v>
      </c>
      <c r="D30" s="27" t="s">
        <v>40</v>
      </c>
      <c r="E30" s="26" t="s">
        <v>41</v>
      </c>
      <c r="F30" s="55">
        <v>79115</v>
      </c>
      <c r="G30" s="55">
        <v>42780</v>
      </c>
      <c r="H30" s="55">
        <f t="shared" si="0"/>
        <v>34224</v>
      </c>
      <c r="I30" s="55">
        <v>1157.7199999999998</v>
      </c>
      <c r="J30" s="55">
        <v>8556</v>
      </c>
      <c r="K30" s="28">
        <v>9713.7200000000012</v>
      </c>
      <c r="L30" s="28">
        <v>9638</v>
      </c>
      <c r="M30" s="28">
        <v>9378</v>
      </c>
      <c r="N30" s="28">
        <v>9087</v>
      </c>
      <c r="O30" s="28">
        <v>8799</v>
      </c>
      <c r="P30" s="28">
        <v>4</v>
      </c>
      <c r="Q30" s="28">
        <v>0</v>
      </c>
      <c r="R30" s="28">
        <v>0</v>
      </c>
      <c r="S30" s="29">
        <v>46620</v>
      </c>
      <c r="T30" s="22"/>
      <c r="U30" s="22"/>
    </row>
    <row r="31" spans="1:21" s="23" customFormat="1" ht="118.8">
      <c r="A31" s="26" t="s">
        <v>87</v>
      </c>
      <c r="B31" s="27" t="s">
        <v>13</v>
      </c>
      <c r="C31" s="26" t="s">
        <v>153</v>
      </c>
      <c r="D31" s="27" t="s">
        <v>229</v>
      </c>
      <c r="E31" s="26" t="s">
        <v>53</v>
      </c>
      <c r="F31" s="55">
        <v>53486</v>
      </c>
      <c r="G31" s="55">
        <v>34936.36</v>
      </c>
      <c r="H31" s="55">
        <f t="shared" si="0"/>
        <v>29346.720000000001</v>
      </c>
      <c r="I31" s="55">
        <v>934.99</v>
      </c>
      <c r="J31" s="55">
        <v>5589.64</v>
      </c>
      <c r="K31" s="28">
        <v>2254</v>
      </c>
      <c r="L31" s="28">
        <v>6470</v>
      </c>
      <c r="M31" s="28">
        <v>6253</v>
      </c>
      <c r="N31" s="28">
        <v>6037</v>
      </c>
      <c r="O31" s="28">
        <v>5824</v>
      </c>
      <c r="P31" s="28">
        <v>1434</v>
      </c>
      <c r="Q31" s="28">
        <v>0</v>
      </c>
      <c r="R31" s="28">
        <v>0</v>
      </c>
      <c r="S31" s="29">
        <v>28272</v>
      </c>
      <c r="T31" s="22"/>
      <c r="U31" s="22"/>
    </row>
    <row r="32" spans="1:21" s="23" customFormat="1" ht="118.8">
      <c r="A32" s="26" t="s">
        <v>88</v>
      </c>
      <c r="B32" s="27" t="s">
        <v>13</v>
      </c>
      <c r="C32" s="26" t="s">
        <v>154</v>
      </c>
      <c r="D32" s="27" t="s">
        <v>195</v>
      </c>
      <c r="E32" s="26" t="s">
        <v>53</v>
      </c>
      <c r="F32" s="55">
        <v>16366</v>
      </c>
      <c r="G32" s="55">
        <v>10416</v>
      </c>
      <c r="H32" s="55">
        <f t="shared" si="0"/>
        <v>8432</v>
      </c>
      <c r="I32" s="55">
        <v>270.31</v>
      </c>
      <c r="J32" s="55">
        <v>1984</v>
      </c>
      <c r="K32" s="28">
        <v>6525</v>
      </c>
      <c r="L32" s="28">
        <v>2247</v>
      </c>
      <c r="M32" s="28">
        <v>2182</v>
      </c>
      <c r="N32" s="28">
        <v>2118</v>
      </c>
      <c r="O32" s="28">
        <v>2054</v>
      </c>
      <c r="P32" s="28">
        <v>507</v>
      </c>
      <c r="Q32" s="28">
        <v>0</v>
      </c>
      <c r="R32" s="28">
        <v>0</v>
      </c>
      <c r="S32" s="29">
        <v>15633</v>
      </c>
      <c r="T32" s="22"/>
      <c r="U32" s="22"/>
    </row>
    <row r="33" spans="1:21" s="23" customFormat="1" ht="39.6">
      <c r="A33" s="26" t="s">
        <v>89</v>
      </c>
      <c r="B33" s="27" t="s">
        <v>13</v>
      </c>
      <c r="C33" s="26" t="s">
        <v>127</v>
      </c>
      <c r="D33" s="27" t="s">
        <v>128</v>
      </c>
      <c r="E33" s="26" t="s">
        <v>27</v>
      </c>
      <c r="F33" s="55">
        <v>80184</v>
      </c>
      <c r="G33" s="55">
        <v>46442</v>
      </c>
      <c r="H33" s="55">
        <f t="shared" si="0"/>
        <v>37998</v>
      </c>
      <c r="I33" s="55">
        <v>1127.47</v>
      </c>
      <c r="J33" s="55">
        <v>8444</v>
      </c>
      <c r="K33" s="28">
        <v>9571.4700000000012</v>
      </c>
      <c r="L33" s="28">
        <v>9597</v>
      </c>
      <c r="M33" s="28">
        <v>9345</v>
      </c>
      <c r="N33" s="28">
        <v>9074</v>
      </c>
      <c r="O33" s="28">
        <v>8805</v>
      </c>
      <c r="P33" s="28">
        <v>4305</v>
      </c>
      <c r="Q33" s="28">
        <v>0</v>
      </c>
      <c r="R33" s="28">
        <v>0</v>
      </c>
      <c r="S33" s="29">
        <v>50697</v>
      </c>
      <c r="T33" s="22"/>
      <c r="U33" s="22"/>
    </row>
    <row r="34" spans="1:21" s="23" customFormat="1" ht="52.8">
      <c r="A34" s="26" t="s">
        <v>90</v>
      </c>
      <c r="B34" s="27" t="s">
        <v>13</v>
      </c>
      <c r="C34" s="26" t="s">
        <v>129</v>
      </c>
      <c r="D34" s="27" t="s">
        <v>33</v>
      </c>
      <c r="E34" s="26" t="s">
        <v>29</v>
      </c>
      <c r="F34" s="55">
        <v>400000</v>
      </c>
      <c r="G34" s="55">
        <v>231594</v>
      </c>
      <c r="H34" s="55">
        <f t="shared" si="0"/>
        <v>189486</v>
      </c>
      <c r="I34" s="55">
        <v>5480.96</v>
      </c>
      <c r="J34" s="55">
        <v>42108</v>
      </c>
      <c r="K34" s="28">
        <v>47588.960000000006</v>
      </c>
      <c r="L34" s="28">
        <v>47754</v>
      </c>
      <c r="M34" s="28">
        <v>46574</v>
      </c>
      <c r="N34" s="28">
        <v>45229</v>
      </c>
      <c r="O34" s="28">
        <v>43897</v>
      </c>
      <c r="P34" s="28">
        <v>21466</v>
      </c>
      <c r="Q34" s="28">
        <v>0</v>
      </c>
      <c r="R34" s="28">
        <v>0</v>
      </c>
      <c r="S34" s="29">
        <v>252509</v>
      </c>
      <c r="T34" s="22"/>
      <c r="U34" s="22"/>
    </row>
    <row r="35" spans="1:21" s="23" customFormat="1" ht="39.6">
      <c r="A35" s="26" t="s">
        <v>91</v>
      </c>
      <c r="B35" s="27" t="s">
        <v>13</v>
      </c>
      <c r="C35" s="26" t="s">
        <v>131</v>
      </c>
      <c r="D35" s="27" t="s">
        <v>194</v>
      </c>
      <c r="E35" s="26" t="s">
        <v>130</v>
      </c>
      <c r="F35" s="55">
        <v>2798009</v>
      </c>
      <c r="G35" s="55">
        <v>1916152</v>
      </c>
      <c r="H35" s="55">
        <f t="shared" si="0"/>
        <v>1786508</v>
      </c>
      <c r="I35" s="55">
        <v>47430.119999999995</v>
      </c>
      <c r="J35" s="55">
        <v>129644</v>
      </c>
      <c r="K35" s="28">
        <v>177074.12</v>
      </c>
      <c r="L35" s="28">
        <v>171215</v>
      </c>
      <c r="M35" s="28">
        <v>165520</v>
      </c>
      <c r="N35" s="28">
        <v>161813</v>
      </c>
      <c r="O35" s="28">
        <v>158256</v>
      </c>
      <c r="P35" s="28">
        <v>154704</v>
      </c>
      <c r="Q35" s="28">
        <v>151258</v>
      </c>
      <c r="R35" s="28">
        <v>1315877</v>
      </c>
      <c r="S35" s="29">
        <v>2455717</v>
      </c>
      <c r="T35" s="22"/>
      <c r="U35" s="22"/>
    </row>
    <row r="36" spans="1:21" s="23" customFormat="1" ht="92.4">
      <c r="A36" s="26" t="s">
        <v>92</v>
      </c>
      <c r="B36" s="27" t="s">
        <v>13</v>
      </c>
      <c r="C36" s="26" t="s">
        <v>132</v>
      </c>
      <c r="D36" s="27" t="s">
        <v>26</v>
      </c>
      <c r="E36" s="26" t="s">
        <v>35</v>
      </c>
      <c r="F36" s="55">
        <v>90305</v>
      </c>
      <c r="G36" s="55">
        <v>79704</v>
      </c>
      <c r="H36" s="55">
        <f t="shared" si="0"/>
        <v>75816</v>
      </c>
      <c r="I36" s="55">
        <v>2136.62</v>
      </c>
      <c r="J36" s="55">
        <v>3888</v>
      </c>
      <c r="K36" s="28">
        <v>6024.6200000000008</v>
      </c>
      <c r="L36" s="28">
        <v>6458</v>
      </c>
      <c r="M36" s="28">
        <v>6332</v>
      </c>
      <c r="N36" s="28">
        <v>6192</v>
      </c>
      <c r="O36" s="28">
        <v>6059</v>
      </c>
      <c r="P36" s="28">
        <v>5926</v>
      </c>
      <c r="Q36" s="28">
        <v>5799</v>
      </c>
      <c r="R36" s="28">
        <v>65223</v>
      </c>
      <c r="S36" s="29">
        <v>108014</v>
      </c>
      <c r="T36" s="22"/>
      <c r="U36" s="22"/>
    </row>
    <row r="37" spans="1:21" s="23" customFormat="1" ht="66">
      <c r="A37" s="26" t="s">
        <v>93</v>
      </c>
      <c r="B37" s="27" t="s">
        <v>13</v>
      </c>
      <c r="C37" s="26" t="s">
        <v>133</v>
      </c>
      <c r="D37" s="27" t="s">
        <v>230</v>
      </c>
      <c r="E37" s="26" t="s">
        <v>35</v>
      </c>
      <c r="F37" s="55">
        <v>84774</v>
      </c>
      <c r="G37" s="55">
        <v>62496</v>
      </c>
      <c r="H37" s="55">
        <f t="shared" si="0"/>
        <v>56544</v>
      </c>
      <c r="I37" s="55">
        <v>1564.7600000000002</v>
      </c>
      <c r="J37" s="55">
        <v>5952</v>
      </c>
      <c r="K37" s="28">
        <v>7516.7599999999993</v>
      </c>
      <c r="L37" s="28">
        <v>7764</v>
      </c>
      <c r="M37" s="28">
        <v>7574</v>
      </c>
      <c r="N37" s="28">
        <v>7376</v>
      </c>
      <c r="O37" s="28">
        <v>7182</v>
      </c>
      <c r="P37" s="28">
        <v>6988</v>
      </c>
      <c r="Q37" s="28">
        <v>6797</v>
      </c>
      <c r="R37" s="28">
        <v>22259</v>
      </c>
      <c r="S37" s="29">
        <v>73457</v>
      </c>
      <c r="T37" s="22"/>
      <c r="U37" s="22"/>
    </row>
    <row r="38" spans="1:21" s="23" customFormat="1" ht="39.6">
      <c r="A38" s="26" t="s">
        <v>147</v>
      </c>
      <c r="B38" s="27" t="s">
        <v>13</v>
      </c>
      <c r="C38" s="26" t="s">
        <v>134</v>
      </c>
      <c r="D38" s="27" t="s">
        <v>135</v>
      </c>
      <c r="E38" s="26" t="s">
        <v>30</v>
      </c>
      <c r="F38" s="55">
        <v>551413</v>
      </c>
      <c r="G38" s="55">
        <v>246982.52</v>
      </c>
      <c r="H38" s="55">
        <f t="shared" si="0"/>
        <v>204252.03999999998</v>
      </c>
      <c r="I38" s="55">
        <v>6107.95</v>
      </c>
      <c r="J38" s="55">
        <v>42730.48</v>
      </c>
      <c r="K38" s="28">
        <v>48838.430000000008</v>
      </c>
      <c r="L38" s="28">
        <v>48913</v>
      </c>
      <c r="M38" s="28">
        <v>45333</v>
      </c>
      <c r="N38" s="28">
        <v>29174</v>
      </c>
      <c r="O38" s="28">
        <v>28351</v>
      </c>
      <c r="P38" s="28">
        <v>27555</v>
      </c>
      <c r="Q38" s="28">
        <v>26763</v>
      </c>
      <c r="R38" s="28">
        <v>19572</v>
      </c>
      <c r="S38" s="29">
        <v>274499</v>
      </c>
      <c r="T38" s="22"/>
      <c r="U38" s="22"/>
    </row>
    <row r="39" spans="1:21" s="23" customFormat="1" ht="39.6">
      <c r="A39" s="26" t="s">
        <v>94</v>
      </c>
      <c r="B39" s="27" t="s">
        <v>13</v>
      </c>
      <c r="C39" s="26" t="s">
        <v>136</v>
      </c>
      <c r="D39" s="27" t="s">
        <v>31</v>
      </c>
      <c r="E39" s="26" t="s">
        <v>32</v>
      </c>
      <c r="F39" s="55">
        <v>2441499</v>
      </c>
      <c r="G39" s="55">
        <v>1253890</v>
      </c>
      <c r="H39" s="55">
        <f t="shared" si="0"/>
        <v>1074662</v>
      </c>
      <c r="I39" s="55">
        <v>32486.77</v>
      </c>
      <c r="J39" s="55">
        <v>179228</v>
      </c>
      <c r="K39" s="28">
        <v>211714.77000000002</v>
      </c>
      <c r="L39" s="28">
        <v>197741</v>
      </c>
      <c r="M39" s="28">
        <v>176533</v>
      </c>
      <c r="N39" s="28">
        <v>171501</v>
      </c>
      <c r="O39" s="28">
        <v>166583</v>
      </c>
      <c r="P39" s="28">
        <v>161720</v>
      </c>
      <c r="Q39" s="28">
        <v>144504</v>
      </c>
      <c r="R39" s="28">
        <v>203933</v>
      </c>
      <c r="S39" s="29">
        <v>1434230</v>
      </c>
      <c r="T39" s="22"/>
      <c r="U39" s="22"/>
    </row>
    <row r="40" spans="1:21" s="23" customFormat="1" ht="39.6">
      <c r="A40" s="26" t="s">
        <v>95</v>
      </c>
      <c r="B40" s="27" t="s">
        <v>13</v>
      </c>
      <c r="C40" s="26" t="s">
        <v>137</v>
      </c>
      <c r="D40" s="27" t="s">
        <v>49</v>
      </c>
      <c r="E40" s="26" t="s">
        <v>50</v>
      </c>
      <c r="F40" s="55">
        <v>40451</v>
      </c>
      <c r="G40" s="55">
        <v>26675</v>
      </c>
      <c r="H40" s="55">
        <f t="shared" si="0"/>
        <v>21663</v>
      </c>
      <c r="I40" s="55">
        <v>638.41000000000008</v>
      </c>
      <c r="J40" s="55">
        <v>5012</v>
      </c>
      <c r="K40" s="28">
        <v>5650.41</v>
      </c>
      <c r="L40" s="28">
        <v>5683</v>
      </c>
      <c r="M40" s="28">
        <v>5523</v>
      </c>
      <c r="N40" s="28">
        <v>5361</v>
      </c>
      <c r="O40" s="28">
        <v>5200</v>
      </c>
      <c r="P40" s="28">
        <v>1651</v>
      </c>
      <c r="Q40" s="28">
        <v>0</v>
      </c>
      <c r="R40" s="28">
        <v>0</v>
      </c>
      <c r="S40" s="29">
        <v>29068</v>
      </c>
      <c r="T40" s="22"/>
      <c r="U40" s="22"/>
    </row>
    <row r="41" spans="1:21" s="23" customFormat="1" ht="66">
      <c r="A41" s="26" t="s">
        <v>96</v>
      </c>
      <c r="B41" s="27" t="s">
        <v>13</v>
      </c>
      <c r="C41" s="26" t="s">
        <v>138</v>
      </c>
      <c r="D41" s="27" t="s">
        <v>231</v>
      </c>
      <c r="E41" s="26" t="s">
        <v>47</v>
      </c>
      <c r="F41" s="55">
        <v>719451</v>
      </c>
      <c r="G41" s="55">
        <v>404550</v>
      </c>
      <c r="H41" s="55">
        <f t="shared" si="0"/>
        <v>314650</v>
      </c>
      <c r="I41" s="55">
        <v>10345.57</v>
      </c>
      <c r="J41" s="55">
        <v>89900</v>
      </c>
      <c r="K41" s="28">
        <v>100245.57</v>
      </c>
      <c r="L41" s="28">
        <v>99873</v>
      </c>
      <c r="M41" s="28">
        <v>96904</v>
      </c>
      <c r="N41" s="28">
        <v>93903</v>
      </c>
      <c r="O41" s="28">
        <v>45995</v>
      </c>
      <c r="P41" s="28">
        <v>0</v>
      </c>
      <c r="Q41" s="28">
        <v>0</v>
      </c>
      <c r="R41" s="28">
        <v>0</v>
      </c>
      <c r="S41" s="29">
        <v>436921</v>
      </c>
      <c r="T41" s="22"/>
      <c r="U41" s="22"/>
    </row>
    <row r="42" spans="1:21" s="23" customFormat="1" ht="79.2">
      <c r="A42" s="26" t="s">
        <v>155</v>
      </c>
      <c r="B42" s="27" t="s">
        <v>13</v>
      </c>
      <c r="C42" s="26" t="s">
        <v>139</v>
      </c>
      <c r="D42" s="27" t="s">
        <v>193</v>
      </c>
      <c r="E42" s="26" t="s">
        <v>36</v>
      </c>
      <c r="F42" s="55">
        <v>140307</v>
      </c>
      <c r="G42" s="55">
        <v>105715</v>
      </c>
      <c r="H42" s="55">
        <f t="shared" si="0"/>
        <v>95819</v>
      </c>
      <c r="I42" s="55">
        <v>2791.4500000000003</v>
      </c>
      <c r="J42" s="55">
        <v>9896</v>
      </c>
      <c r="K42" s="28">
        <v>12687.45</v>
      </c>
      <c r="L42" s="28">
        <v>13092</v>
      </c>
      <c r="M42" s="28">
        <v>12764</v>
      </c>
      <c r="N42" s="28">
        <v>12420</v>
      </c>
      <c r="O42" s="28">
        <v>12085</v>
      </c>
      <c r="P42" s="28">
        <v>11750</v>
      </c>
      <c r="Q42" s="28">
        <v>11419</v>
      </c>
      <c r="R42" s="28">
        <v>39158</v>
      </c>
      <c r="S42" s="29">
        <v>125375</v>
      </c>
      <c r="T42" s="22"/>
      <c r="U42" s="22"/>
    </row>
    <row r="43" spans="1:21" s="23" customFormat="1" ht="52.8">
      <c r="A43" s="26" t="s">
        <v>156</v>
      </c>
      <c r="B43" s="27" t="s">
        <v>13</v>
      </c>
      <c r="C43" s="26" t="s">
        <v>140</v>
      </c>
      <c r="D43" s="27" t="s">
        <v>46</v>
      </c>
      <c r="E43" s="26" t="s">
        <v>43</v>
      </c>
      <c r="F43" s="56">
        <v>102233</v>
      </c>
      <c r="G43" s="55">
        <v>57897</v>
      </c>
      <c r="H43" s="55">
        <f t="shared" si="0"/>
        <v>46869</v>
      </c>
      <c r="I43" s="55">
        <v>1469.81</v>
      </c>
      <c r="J43" s="55">
        <v>11028</v>
      </c>
      <c r="K43" s="28">
        <v>12497.810000000001</v>
      </c>
      <c r="L43" s="28">
        <v>12451</v>
      </c>
      <c r="M43" s="28">
        <v>12127</v>
      </c>
      <c r="N43" s="28">
        <v>11770</v>
      </c>
      <c r="O43" s="28">
        <v>11415</v>
      </c>
      <c r="P43" s="28">
        <v>2818</v>
      </c>
      <c r="Q43" s="28">
        <v>0</v>
      </c>
      <c r="R43" s="28">
        <v>0</v>
      </c>
      <c r="S43" s="29">
        <v>63079</v>
      </c>
      <c r="T43" s="22"/>
      <c r="U43" s="22"/>
    </row>
    <row r="44" spans="1:21" s="23" customFormat="1" ht="66">
      <c r="A44" s="26" t="s">
        <v>157</v>
      </c>
      <c r="B44" s="27" t="s">
        <v>13</v>
      </c>
      <c r="C44" s="26" t="s">
        <v>141</v>
      </c>
      <c r="D44" s="27" t="s">
        <v>42</v>
      </c>
      <c r="E44" s="26" t="s">
        <v>43</v>
      </c>
      <c r="F44" s="55">
        <v>147074</v>
      </c>
      <c r="G44" s="55">
        <v>98064</v>
      </c>
      <c r="H44" s="55">
        <f t="shared" si="0"/>
        <v>81720</v>
      </c>
      <c r="I44" s="55">
        <v>2498.38</v>
      </c>
      <c r="J44" s="55">
        <v>16344</v>
      </c>
      <c r="K44" s="28">
        <v>18842.38</v>
      </c>
      <c r="L44" s="28">
        <v>18840</v>
      </c>
      <c r="M44" s="28">
        <v>18368</v>
      </c>
      <c r="N44" s="28">
        <v>17838</v>
      </c>
      <c r="O44" s="28">
        <v>17312</v>
      </c>
      <c r="P44" s="28">
        <v>16788</v>
      </c>
      <c r="Q44" s="28">
        <v>7</v>
      </c>
      <c r="R44" s="28">
        <v>0</v>
      </c>
      <c r="S44" s="29">
        <v>107995</v>
      </c>
      <c r="T44" s="22"/>
      <c r="U44" s="22"/>
    </row>
    <row r="45" spans="1:21" s="23" customFormat="1" ht="52.8">
      <c r="A45" s="26" t="s">
        <v>158</v>
      </c>
      <c r="B45" s="27" t="s">
        <v>13</v>
      </c>
      <c r="C45" s="26" t="s">
        <v>126</v>
      </c>
      <c r="D45" s="27" t="s">
        <v>37</v>
      </c>
      <c r="E45" s="26" t="s">
        <v>38</v>
      </c>
      <c r="F45" s="55">
        <v>204361</v>
      </c>
      <c r="G45" s="55">
        <v>169538</v>
      </c>
      <c r="H45" s="55">
        <f t="shared" si="0"/>
        <v>160818</v>
      </c>
      <c r="I45" s="55">
        <v>4825.0599999999995</v>
      </c>
      <c r="J45" s="55">
        <v>8720</v>
      </c>
      <c r="K45" s="28">
        <v>13545.060000000001</v>
      </c>
      <c r="L45" s="28">
        <v>14063</v>
      </c>
      <c r="M45" s="28">
        <v>13851</v>
      </c>
      <c r="N45" s="28">
        <v>13541</v>
      </c>
      <c r="O45" s="28">
        <v>13245</v>
      </c>
      <c r="P45" s="28">
        <v>12949</v>
      </c>
      <c r="Q45" s="28">
        <v>12664</v>
      </c>
      <c r="R45" s="28">
        <v>132710</v>
      </c>
      <c r="S45" s="29">
        <v>226568</v>
      </c>
      <c r="T45" s="22"/>
      <c r="U45" s="22"/>
    </row>
    <row r="46" spans="1:21" s="23" customFormat="1" ht="66">
      <c r="A46" s="26" t="s">
        <v>159</v>
      </c>
      <c r="B46" s="27" t="s">
        <v>13</v>
      </c>
      <c r="C46" s="26" t="s">
        <v>144</v>
      </c>
      <c r="D46" s="27" t="s">
        <v>192</v>
      </c>
      <c r="E46" s="26" t="s">
        <v>39</v>
      </c>
      <c r="F46" s="56">
        <v>401053</v>
      </c>
      <c r="G46" s="55">
        <v>33481</v>
      </c>
      <c r="H46" s="55">
        <f t="shared" si="0"/>
        <v>12645</v>
      </c>
      <c r="I46" s="55">
        <v>12572.48</v>
      </c>
      <c r="J46" s="55">
        <v>20836</v>
      </c>
      <c r="K46" s="28">
        <v>33408.479999999996</v>
      </c>
      <c r="L46" s="28">
        <v>34721</v>
      </c>
      <c r="M46" s="28">
        <v>33911</v>
      </c>
      <c r="N46" s="28">
        <v>32981</v>
      </c>
      <c r="O46" s="28">
        <v>32088</v>
      </c>
      <c r="P46" s="28">
        <v>31195</v>
      </c>
      <c r="Q46" s="28">
        <v>30330</v>
      </c>
      <c r="R46" s="28">
        <v>248619</v>
      </c>
      <c r="S46" s="29">
        <v>477253</v>
      </c>
      <c r="T46" s="22"/>
      <c r="U46" s="22"/>
    </row>
    <row r="47" spans="1:21" s="23" customFormat="1" ht="39.6">
      <c r="A47" s="26" t="s">
        <v>160</v>
      </c>
      <c r="B47" s="27" t="s">
        <v>13</v>
      </c>
      <c r="C47" s="26" t="s">
        <v>143</v>
      </c>
      <c r="D47" s="27" t="s">
        <v>142</v>
      </c>
      <c r="E47" s="26" t="s">
        <v>28</v>
      </c>
      <c r="F47" s="55">
        <v>9703567</v>
      </c>
      <c r="G47" s="55">
        <v>6287122</v>
      </c>
      <c r="H47" s="55">
        <f t="shared" si="0"/>
        <v>5604746</v>
      </c>
      <c r="I47" s="55">
        <v>167006.26</v>
      </c>
      <c r="J47" s="55">
        <v>682376</v>
      </c>
      <c r="K47" s="28">
        <v>849382.26</v>
      </c>
      <c r="L47" s="28">
        <v>786808</v>
      </c>
      <c r="M47" s="28">
        <v>670481</v>
      </c>
      <c r="N47" s="28">
        <v>604062</v>
      </c>
      <c r="O47" s="28">
        <v>576307</v>
      </c>
      <c r="P47" s="28">
        <v>556633</v>
      </c>
      <c r="Q47" s="28">
        <v>526966</v>
      </c>
      <c r="R47" s="28">
        <v>3112272</v>
      </c>
      <c r="S47" s="29">
        <v>7682911</v>
      </c>
      <c r="T47" s="22"/>
      <c r="U47" s="22"/>
    </row>
    <row r="48" spans="1:21" s="23" customFormat="1" ht="66">
      <c r="A48" s="26" t="s">
        <v>97</v>
      </c>
      <c r="B48" s="27" t="s">
        <v>13</v>
      </c>
      <c r="C48" s="26" t="s">
        <v>183</v>
      </c>
      <c r="D48" s="27" t="s">
        <v>232</v>
      </c>
      <c r="E48" s="48" t="s">
        <v>174</v>
      </c>
      <c r="F48" s="57">
        <v>213304</v>
      </c>
      <c r="G48" s="55">
        <v>192993</v>
      </c>
      <c r="H48" s="55">
        <f t="shared" si="0"/>
        <v>170537</v>
      </c>
      <c r="I48" s="55">
        <v>5832.79</v>
      </c>
      <c r="J48" s="58">
        <v>22456</v>
      </c>
      <c r="K48" s="28">
        <v>28288.79</v>
      </c>
      <c r="L48" s="28">
        <v>28413</v>
      </c>
      <c r="M48" s="28">
        <v>27554</v>
      </c>
      <c r="N48" s="28">
        <v>26588</v>
      </c>
      <c r="O48" s="28">
        <v>25636</v>
      </c>
      <c r="P48" s="28">
        <v>24686</v>
      </c>
      <c r="Q48" s="28">
        <v>23740</v>
      </c>
      <c r="R48" s="28">
        <v>11513</v>
      </c>
      <c r="S48" s="29">
        <v>196419</v>
      </c>
      <c r="T48" s="22"/>
      <c r="U48" s="22"/>
    </row>
    <row r="49" spans="1:35" s="23" customFormat="1" ht="39.6">
      <c r="A49" s="26" t="s">
        <v>98</v>
      </c>
      <c r="B49" s="27" t="s">
        <v>13</v>
      </c>
      <c r="C49" s="26" t="s">
        <v>182</v>
      </c>
      <c r="D49" s="27" t="s">
        <v>233</v>
      </c>
      <c r="E49" s="48" t="s">
        <v>175</v>
      </c>
      <c r="F49" s="57">
        <v>102750</v>
      </c>
      <c r="G49" s="55">
        <v>59486</v>
      </c>
      <c r="H49" s="55">
        <f>G49-J49</f>
        <v>37854</v>
      </c>
      <c r="I49" s="55">
        <v>1830.33</v>
      </c>
      <c r="J49" s="58">
        <v>21632</v>
      </c>
      <c r="K49" s="28">
        <v>23462.329999999998</v>
      </c>
      <c r="L49" s="28">
        <v>22993</v>
      </c>
      <c r="M49" s="28">
        <v>16696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v>63151</v>
      </c>
      <c r="T49" s="22"/>
      <c r="U49" s="22"/>
    </row>
    <row r="50" spans="1:35" s="23" customFormat="1" ht="66">
      <c r="A50" s="26" t="s">
        <v>184</v>
      </c>
      <c r="B50" s="27" t="s">
        <v>13</v>
      </c>
      <c r="C50" s="26" t="s">
        <v>180</v>
      </c>
      <c r="D50" s="27" t="s">
        <v>191</v>
      </c>
      <c r="E50" s="48" t="s">
        <v>175</v>
      </c>
      <c r="F50" s="57">
        <v>146505.54999999999</v>
      </c>
      <c r="G50" s="55">
        <v>110754</v>
      </c>
      <c r="H50" s="55">
        <f t="shared" si="0"/>
        <v>92878</v>
      </c>
      <c r="I50" s="55">
        <v>3782.86</v>
      </c>
      <c r="J50" s="58">
        <v>17876</v>
      </c>
      <c r="K50" s="28">
        <v>21658.86</v>
      </c>
      <c r="L50" s="28">
        <v>21605</v>
      </c>
      <c r="M50" s="28">
        <v>20920</v>
      </c>
      <c r="N50" s="28">
        <v>20160</v>
      </c>
      <c r="O50" s="28">
        <v>19408</v>
      </c>
      <c r="P50" s="28">
        <v>18658</v>
      </c>
      <c r="Q50" s="28">
        <v>3609</v>
      </c>
      <c r="R50" s="28">
        <v>0</v>
      </c>
      <c r="S50" s="29">
        <v>126019</v>
      </c>
      <c r="T50" s="22"/>
      <c r="U50" s="22"/>
    </row>
    <row r="51" spans="1:35" s="23" customFormat="1" ht="26.4">
      <c r="A51" s="26" t="s">
        <v>161</v>
      </c>
      <c r="B51" s="27" t="s">
        <v>13</v>
      </c>
      <c r="C51" s="26" t="s">
        <v>181</v>
      </c>
      <c r="D51" s="27" t="s">
        <v>190</v>
      </c>
      <c r="E51" s="48" t="s">
        <v>175</v>
      </c>
      <c r="F51" s="57">
        <v>435817</v>
      </c>
      <c r="G51" s="55">
        <v>306681</v>
      </c>
      <c r="H51" s="55">
        <f t="shared" si="0"/>
        <v>242113</v>
      </c>
      <c r="I51" s="55">
        <v>10190.029999999999</v>
      </c>
      <c r="J51" s="58">
        <v>64568</v>
      </c>
      <c r="K51" s="28">
        <v>74758.03</v>
      </c>
      <c r="L51" s="28">
        <v>73976</v>
      </c>
      <c r="M51" s="28">
        <v>71514</v>
      </c>
      <c r="N51" s="28">
        <v>68823</v>
      </c>
      <c r="O51" s="28">
        <v>49883</v>
      </c>
      <c r="P51" s="28">
        <v>0</v>
      </c>
      <c r="Q51" s="28">
        <v>0</v>
      </c>
      <c r="R51" s="28">
        <v>0</v>
      </c>
      <c r="S51" s="29">
        <v>338954</v>
      </c>
      <c r="T51" s="22"/>
      <c r="U51" s="22"/>
    </row>
    <row r="52" spans="1:35" s="23" customFormat="1" ht="66">
      <c r="A52" s="26" t="s">
        <v>162</v>
      </c>
      <c r="B52" s="27" t="s">
        <v>13</v>
      </c>
      <c r="C52" s="26" t="s">
        <v>185</v>
      </c>
      <c r="D52" s="27" t="s">
        <v>235</v>
      </c>
      <c r="E52" s="48" t="s">
        <v>186</v>
      </c>
      <c r="F52" s="59">
        <v>598947</v>
      </c>
      <c r="G52" s="60">
        <v>517731</v>
      </c>
      <c r="H52" s="55">
        <f t="shared" si="0"/>
        <v>477123</v>
      </c>
      <c r="I52" s="55">
        <v>19907.069999999996</v>
      </c>
      <c r="J52" s="58">
        <v>40608</v>
      </c>
      <c r="K52" s="49">
        <v>60515.07</v>
      </c>
      <c r="L52" s="49">
        <v>62036</v>
      </c>
      <c r="M52" s="49">
        <v>60419</v>
      </c>
      <c r="N52" s="49">
        <v>58499</v>
      </c>
      <c r="O52" s="49">
        <v>56634</v>
      </c>
      <c r="P52" s="49">
        <v>54772</v>
      </c>
      <c r="Q52" s="49">
        <v>52945</v>
      </c>
      <c r="R52" s="49">
        <v>268113</v>
      </c>
      <c r="S52" s="29">
        <v>673933</v>
      </c>
      <c r="T52" s="22"/>
      <c r="U52" s="22"/>
    </row>
    <row r="53" spans="1:35" s="23" customFormat="1" ht="92.4">
      <c r="A53" s="26" t="s">
        <v>99</v>
      </c>
      <c r="B53" s="27" t="s">
        <v>13</v>
      </c>
      <c r="C53" s="26" t="s">
        <v>189</v>
      </c>
      <c r="D53" s="27" t="s">
        <v>234</v>
      </c>
      <c r="E53" s="48" t="s">
        <v>197</v>
      </c>
      <c r="F53" s="59">
        <v>263252</v>
      </c>
      <c r="G53" s="60">
        <v>236248</v>
      </c>
      <c r="H53" s="55">
        <f>G53-J53</f>
        <v>209244</v>
      </c>
      <c r="I53" s="55">
        <v>8709.23</v>
      </c>
      <c r="J53" s="61">
        <v>27004</v>
      </c>
      <c r="K53" s="49">
        <v>35713.230000000003</v>
      </c>
      <c r="L53" s="49">
        <v>34641.229999999996</v>
      </c>
      <c r="M53" s="49">
        <v>33700.380000000005</v>
      </c>
      <c r="N53" s="49">
        <v>32668.629999999997</v>
      </c>
      <c r="O53" s="49">
        <v>31655.59</v>
      </c>
      <c r="P53" s="49">
        <v>30643.95</v>
      </c>
      <c r="Q53" s="49">
        <v>29640.639999999999</v>
      </c>
      <c r="R53" s="49">
        <v>49389.95</v>
      </c>
      <c r="S53" s="29">
        <f t="shared" si="1"/>
        <v>278053.60000000003</v>
      </c>
      <c r="T53" s="22"/>
      <c r="U53" s="22"/>
    </row>
    <row r="54" spans="1:35" s="23" customFormat="1" ht="79.2">
      <c r="A54" s="26" t="s">
        <v>176</v>
      </c>
      <c r="B54" s="27" t="s">
        <v>13</v>
      </c>
      <c r="C54" s="26" t="s">
        <v>188</v>
      </c>
      <c r="D54" s="27" t="s">
        <v>236</v>
      </c>
      <c r="E54" s="48" t="s">
        <v>196</v>
      </c>
      <c r="F54" s="59">
        <v>103477</v>
      </c>
      <c r="G54" s="60">
        <v>92581</v>
      </c>
      <c r="H54" s="55">
        <f t="shared" si="0"/>
        <v>81685</v>
      </c>
      <c r="I54" s="55">
        <v>3555.02</v>
      </c>
      <c r="J54" s="55">
        <v>10896</v>
      </c>
      <c r="K54" s="49">
        <v>14451.02</v>
      </c>
      <c r="L54" s="49">
        <v>14000.240000000002</v>
      </c>
      <c r="M54" s="49">
        <v>13604.31</v>
      </c>
      <c r="N54" s="49">
        <v>13170.73</v>
      </c>
      <c r="O54" s="49">
        <v>12744.75</v>
      </c>
      <c r="P54" s="49">
        <v>12319.329999999998</v>
      </c>
      <c r="Q54" s="49">
        <v>11897.15</v>
      </c>
      <c r="R54" s="49">
        <v>17028.5</v>
      </c>
      <c r="S54" s="29">
        <f t="shared" si="1"/>
        <v>109216.03</v>
      </c>
      <c r="T54" s="22"/>
      <c r="U54" s="22"/>
    </row>
    <row r="55" spans="1:35" s="23" customFormat="1" ht="66">
      <c r="A55" s="26" t="s">
        <v>177</v>
      </c>
      <c r="B55" s="27" t="s">
        <v>13</v>
      </c>
      <c r="C55" s="26" t="s">
        <v>201</v>
      </c>
      <c r="D55" s="27" t="s">
        <v>204</v>
      </c>
      <c r="E55" s="26" t="s">
        <v>205</v>
      </c>
      <c r="F55" s="55">
        <v>83385.740000000005</v>
      </c>
      <c r="G55" s="55">
        <v>83385.740000000005</v>
      </c>
      <c r="H55" s="55">
        <f>G55-J55</f>
        <v>51333.740000000005</v>
      </c>
      <c r="I55" s="55">
        <v>1748.69</v>
      </c>
      <c r="J55" s="55">
        <v>32052</v>
      </c>
      <c r="K55" s="28">
        <v>33800.69</v>
      </c>
      <c r="L55" s="28">
        <v>684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52570</v>
      </c>
      <c r="S55" s="29">
        <f t="shared" si="1"/>
        <v>87054.69</v>
      </c>
      <c r="T55" s="22"/>
      <c r="U55" s="22"/>
    </row>
    <row r="56" spans="1:35" s="23" customFormat="1" ht="66">
      <c r="A56" s="26" t="s">
        <v>178</v>
      </c>
      <c r="B56" s="27" t="s">
        <v>13</v>
      </c>
      <c r="C56" s="26" t="s">
        <v>202</v>
      </c>
      <c r="D56" s="27" t="s">
        <v>237</v>
      </c>
      <c r="E56" s="26" t="s">
        <v>206</v>
      </c>
      <c r="F56" s="55" t="s">
        <v>209</v>
      </c>
      <c r="G56" s="55">
        <v>29829</v>
      </c>
      <c r="H56" s="55">
        <f>G56-J56</f>
        <v>8773</v>
      </c>
      <c r="I56" s="55">
        <v>608.6</v>
      </c>
      <c r="J56" s="55">
        <v>21056</v>
      </c>
      <c r="K56" s="28">
        <v>21664.6</v>
      </c>
      <c r="L56" s="28">
        <v>8949.56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 t="shared" si="1"/>
        <v>30614.159999999996</v>
      </c>
      <c r="T56" s="22"/>
      <c r="U56" s="22"/>
    </row>
    <row r="57" spans="1:35" s="23" customFormat="1" ht="52.8">
      <c r="A57" s="26" t="s">
        <v>179</v>
      </c>
      <c r="B57" s="27" t="s">
        <v>13</v>
      </c>
      <c r="C57" s="26" t="s">
        <v>203</v>
      </c>
      <c r="D57" s="27" t="s">
        <v>207</v>
      </c>
      <c r="E57" s="26" t="s">
        <v>208</v>
      </c>
      <c r="F57" s="55" t="s">
        <v>210</v>
      </c>
      <c r="G57" s="55">
        <v>176420</v>
      </c>
      <c r="H57" s="55">
        <f>G57-J57</f>
        <v>157848</v>
      </c>
      <c r="I57" s="55">
        <v>5524.68</v>
      </c>
      <c r="J57" s="55">
        <v>18572</v>
      </c>
      <c r="K57" s="28">
        <v>24096.68</v>
      </c>
      <c r="L57" s="28">
        <v>24774</v>
      </c>
      <c r="M57" s="28">
        <v>24125</v>
      </c>
      <c r="N57" s="28">
        <v>23355</v>
      </c>
      <c r="O57" s="28">
        <v>22601</v>
      </c>
      <c r="P57" s="28">
        <v>21848</v>
      </c>
      <c r="Q57" s="28">
        <v>21102</v>
      </c>
      <c r="R57" s="28">
        <v>49428</v>
      </c>
      <c r="S57" s="29">
        <v>211330</v>
      </c>
      <c r="T57" s="22"/>
      <c r="U57" s="22"/>
    </row>
    <row r="58" spans="1:35" s="23" customFormat="1" ht="66">
      <c r="A58" s="26" t="s">
        <v>212</v>
      </c>
      <c r="B58" s="27" t="s">
        <v>13</v>
      </c>
      <c r="C58" s="26" t="s">
        <v>213</v>
      </c>
      <c r="D58" s="27" t="s">
        <v>238</v>
      </c>
      <c r="E58" s="26" t="s">
        <v>214</v>
      </c>
      <c r="F58" s="55" t="s">
        <v>215</v>
      </c>
      <c r="G58" s="55"/>
      <c r="H58" s="55">
        <v>697205</v>
      </c>
      <c r="I58" s="55">
        <v>5600</v>
      </c>
      <c r="J58" s="55"/>
      <c r="K58" s="28">
        <v>5600</v>
      </c>
      <c r="L58" s="28">
        <v>97234</v>
      </c>
      <c r="M58" s="28">
        <v>94973</v>
      </c>
      <c r="N58" s="28">
        <v>92561</v>
      </c>
      <c r="O58" s="28">
        <v>90149</v>
      </c>
      <c r="P58" s="28">
        <v>87737</v>
      </c>
      <c r="Q58" s="28">
        <v>85325</v>
      </c>
      <c r="R58" s="28">
        <v>260775</v>
      </c>
      <c r="S58" s="29">
        <v>814354</v>
      </c>
      <c r="T58" s="22"/>
      <c r="U58" s="22"/>
    </row>
    <row r="59" spans="1:35" s="23" customFormat="1" ht="13.2" hidden="1">
      <c r="A59" s="26"/>
      <c r="B59" s="27"/>
      <c r="C59" s="26"/>
      <c r="D59" s="27"/>
      <c r="E59" s="26"/>
      <c r="F59" s="55"/>
      <c r="G59" s="55"/>
      <c r="H59" s="55"/>
      <c r="I59" s="55"/>
      <c r="J59" s="62"/>
      <c r="K59" s="28"/>
      <c r="L59" s="28"/>
      <c r="M59" s="28"/>
      <c r="N59" s="28"/>
      <c r="O59" s="28"/>
      <c r="P59" s="28"/>
      <c r="Q59" s="28"/>
      <c r="R59" s="28"/>
      <c r="S59" s="29">
        <f>SUM(K59:R59)</f>
        <v>0</v>
      </c>
      <c r="T59" s="22"/>
      <c r="U59" s="22"/>
    </row>
    <row r="60" spans="1:35">
      <c r="A60" s="26"/>
      <c r="B60" s="30" t="s">
        <v>54</v>
      </c>
      <c r="C60" s="26" t="s">
        <v>0</v>
      </c>
      <c r="D60" s="26" t="s">
        <v>0</v>
      </c>
      <c r="E60" s="26" t="s">
        <v>0</v>
      </c>
      <c r="F60" s="62">
        <f>SUM(F11:F59)</f>
        <v>26003964.289999999</v>
      </c>
      <c r="G60" s="62">
        <f t="shared" ref="G60:J60" si="2">SUM(G11:G59)</f>
        <v>16668246.619999999</v>
      </c>
      <c r="H60" s="62">
        <f t="shared" si="2"/>
        <v>15563351.500000002</v>
      </c>
      <c r="I60" s="62">
        <f t="shared" si="2"/>
        <v>490434.98000000004</v>
      </c>
      <c r="J60" s="62">
        <f t="shared" si="2"/>
        <v>1802100.12</v>
      </c>
      <c r="K60" s="62">
        <f>SUM(K11:K59)</f>
        <v>2292535.16</v>
      </c>
      <c r="L60" s="62">
        <f t="shared" ref="L60:R60" si="3">SUM(L11:L59)</f>
        <v>2248968.6100000003</v>
      </c>
      <c r="M60" s="62">
        <f t="shared" si="3"/>
        <v>2062215.1099999999</v>
      </c>
      <c r="N60" s="62">
        <f t="shared" si="3"/>
        <v>1924432.5</v>
      </c>
      <c r="O60" s="62">
        <f t="shared" si="3"/>
        <v>1778667.8</v>
      </c>
      <c r="P60" s="62">
        <f t="shared" si="3"/>
        <v>1567782.28</v>
      </c>
      <c r="Q60" s="62">
        <f t="shared" si="3"/>
        <v>1436031.7899999998</v>
      </c>
      <c r="R60" s="62">
        <f t="shared" si="3"/>
        <v>8576732.4499999993</v>
      </c>
      <c r="S60" s="29">
        <f>SUM(K60:R60)</f>
        <v>21887365.699999999</v>
      </c>
      <c r="U60" s="31"/>
      <c r="AI60" s="47"/>
    </row>
    <row r="61" spans="1:35" s="32" customFormat="1" ht="51" customHeight="1">
      <c r="A61" s="1" t="s">
        <v>55</v>
      </c>
      <c r="B61" s="1"/>
      <c r="C61" s="34" t="s">
        <v>170</v>
      </c>
      <c r="D61" s="34"/>
      <c r="E61" s="34"/>
      <c r="F61" s="63"/>
      <c r="G61" s="63"/>
      <c r="H61" s="63"/>
      <c r="I61" s="63"/>
      <c r="J61" s="63"/>
      <c r="K61" s="64"/>
      <c r="L61" s="64"/>
      <c r="M61" s="64"/>
      <c r="N61" s="64"/>
      <c r="O61" s="64"/>
      <c r="P61" s="64"/>
      <c r="Q61" s="64"/>
      <c r="R61" s="64"/>
      <c r="S61" s="54"/>
      <c r="U61" s="33"/>
    </row>
    <row r="62" spans="1:35" s="32" customFormat="1" ht="39.6">
      <c r="A62" s="26" t="s">
        <v>71</v>
      </c>
      <c r="B62" s="27" t="s">
        <v>56</v>
      </c>
      <c r="C62" s="26" t="s">
        <v>200</v>
      </c>
      <c r="D62" s="27" t="s">
        <v>239</v>
      </c>
      <c r="E62" s="26" t="s">
        <v>57</v>
      </c>
      <c r="F62" s="55" t="s">
        <v>163</v>
      </c>
      <c r="G62" s="55"/>
      <c r="H62" s="55"/>
      <c r="I62" s="55"/>
      <c r="J62" s="55"/>
      <c r="K62" s="28">
        <v>32650</v>
      </c>
      <c r="L62" s="28">
        <v>32047</v>
      </c>
      <c r="M62" s="28">
        <v>31444</v>
      </c>
      <c r="N62" s="28">
        <v>30841</v>
      </c>
      <c r="O62" s="28">
        <v>30238</v>
      </c>
      <c r="P62" s="28">
        <v>14427</v>
      </c>
      <c r="Q62" s="28"/>
      <c r="R62" s="28"/>
      <c r="S62" s="29">
        <f>SUM(K62:R62)</f>
        <v>171647</v>
      </c>
      <c r="U62" s="33"/>
    </row>
    <row r="63" spans="1:35" s="32" customFormat="1" ht="26.4">
      <c r="A63" s="26" t="s">
        <v>145</v>
      </c>
      <c r="B63" s="27" t="s">
        <v>58</v>
      </c>
      <c r="C63" s="26" t="s">
        <v>171</v>
      </c>
      <c r="D63" s="27" t="s">
        <v>59</v>
      </c>
      <c r="E63" s="26" t="s">
        <v>60</v>
      </c>
      <c r="F63" s="55" t="s">
        <v>164</v>
      </c>
      <c r="G63" s="55"/>
      <c r="H63" s="55"/>
      <c r="I63" s="55"/>
      <c r="J63" s="55"/>
      <c r="K63" s="28">
        <v>180</v>
      </c>
      <c r="L63" s="28">
        <v>175</v>
      </c>
      <c r="M63" s="28">
        <v>175</v>
      </c>
      <c r="N63" s="28">
        <v>0</v>
      </c>
      <c r="O63" s="28"/>
      <c r="P63" s="28"/>
      <c r="Q63" s="28"/>
      <c r="R63" s="28"/>
      <c r="S63" s="29">
        <f t="shared" ref="S63:S68" si="4">SUM(K63:R63)</f>
        <v>530</v>
      </c>
      <c r="U63" s="33"/>
    </row>
    <row r="64" spans="1:35" s="32" customFormat="1" ht="39.6">
      <c r="A64" s="26" t="s">
        <v>72</v>
      </c>
      <c r="B64" s="27" t="s">
        <v>61</v>
      </c>
      <c r="C64" s="26" t="s">
        <v>200</v>
      </c>
      <c r="D64" s="27" t="s">
        <v>62</v>
      </c>
      <c r="E64" s="26" t="s">
        <v>63</v>
      </c>
      <c r="F64" s="55" t="s">
        <v>165</v>
      </c>
      <c r="G64" s="55"/>
      <c r="H64" s="55"/>
      <c r="I64" s="55"/>
      <c r="J64" s="55"/>
      <c r="K64" s="28">
        <v>17675</v>
      </c>
      <c r="L64" s="28">
        <v>17640</v>
      </c>
      <c r="M64" s="28">
        <v>17605</v>
      </c>
      <c r="N64" s="28">
        <v>0</v>
      </c>
      <c r="O64" s="28"/>
      <c r="P64" s="28">
        <v>0</v>
      </c>
      <c r="Q64" s="28"/>
      <c r="R64" s="28"/>
      <c r="S64" s="29">
        <f t="shared" si="4"/>
        <v>52920</v>
      </c>
      <c r="U64" s="33"/>
    </row>
    <row r="65" spans="1:245" s="32" customFormat="1" ht="158.4">
      <c r="A65" s="26" t="s">
        <v>198</v>
      </c>
      <c r="B65" s="27" t="s">
        <v>13</v>
      </c>
      <c r="C65" s="26" t="s">
        <v>200</v>
      </c>
      <c r="D65" s="27" t="s">
        <v>220</v>
      </c>
      <c r="E65" s="26" t="s">
        <v>64</v>
      </c>
      <c r="F65" s="55" t="s">
        <v>166</v>
      </c>
      <c r="G65" s="55"/>
      <c r="H65" s="55"/>
      <c r="I65" s="55"/>
      <c r="J65" s="55"/>
      <c r="K65" s="28">
        <v>30549</v>
      </c>
      <c r="L65" s="28">
        <v>30376</v>
      </c>
      <c r="M65" s="28">
        <v>30202</v>
      </c>
      <c r="N65" s="28">
        <v>30028</v>
      </c>
      <c r="O65" s="28">
        <v>29854</v>
      </c>
      <c r="P65" s="28">
        <v>29680</v>
      </c>
      <c r="Q65" s="28">
        <v>29500</v>
      </c>
      <c r="R65" s="28">
        <v>116294</v>
      </c>
      <c r="S65" s="29">
        <f t="shared" si="4"/>
        <v>326483</v>
      </c>
      <c r="U65" s="33"/>
    </row>
    <row r="66" spans="1:245" s="32" customFormat="1" ht="79.2">
      <c r="A66" s="26" t="s">
        <v>73</v>
      </c>
      <c r="B66" s="27" t="s">
        <v>13</v>
      </c>
      <c r="C66" s="26" t="s">
        <v>172</v>
      </c>
      <c r="D66" s="27" t="s">
        <v>65</v>
      </c>
      <c r="E66" s="26" t="s">
        <v>199</v>
      </c>
      <c r="F66" s="55" t="s">
        <v>167</v>
      </c>
      <c r="G66" s="55"/>
      <c r="H66" s="55"/>
      <c r="I66" s="55"/>
      <c r="J66" s="55"/>
      <c r="K66" s="28">
        <v>35361</v>
      </c>
      <c r="L66" s="28">
        <v>34319</v>
      </c>
      <c r="M66" s="28">
        <v>0</v>
      </c>
      <c r="N66" s="28">
        <v>0</v>
      </c>
      <c r="O66" s="28">
        <v>0</v>
      </c>
      <c r="P66" s="28">
        <v>0</v>
      </c>
      <c r="Q66" s="28"/>
      <c r="R66" s="28">
        <v>0</v>
      </c>
      <c r="S66" s="29">
        <f t="shared" si="4"/>
        <v>69680</v>
      </c>
      <c r="U66" s="33"/>
    </row>
    <row r="67" spans="1:245" s="32" customFormat="1" ht="39.6">
      <c r="A67" s="26" t="s">
        <v>74</v>
      </c>
      <c r="B67" s="27" t="s">
        <v>13</v>
      </c>
      <c r="C67" s="26" t="s">
        <v>200</v>
      </c>
      <c r="D67" s="27" t="s">
        <v>216</v>
      </c>
      <c r="E67" s="26" t="s">
        <v>66</v>
      </c>
      <c r="F67" s="55" t="s">
        <v>168</v>
      </c>
      <c r="G67" s="55"/>
      <c r="H67" s="55"/>
      <c r="I67" s="55"/>
      <c r="J67" s="55"/>
      <c r="K67" s="28">
        <v>30214</v>
      </c>
      <c r="L67" s="28">
        <v>30055</v>
      </c>
      <c r="M67" s="28">
        <v>29896</v>
      </c>
      <c r="N67" s="28">
        <v>29727</v>
      </c>
      <c r="O67" s="28">
        <v>29558</v>
      </c>
      <c r="P67" s="28">
        <v>29389</v>
      </c>
      <c r="Q67" s="28">
        <v>29170</v>
      </c>
      <c r="R67" s="28">
        <v>86961</v>
      </c>
      <c r="S67" s="29">
        <f t="shared" si="4"/>
        <v>294970</v>
      </c>
      <c r="U67" s="33"/>
    </row>
    <row r="68" spans="1:245" s="32" customFormat="1" ht="52.8">
      <c r="A68" s="26" t="s">
        <v>75</v>
      </c>
      <c r="B68" s="27" t="s">
        <v>13</v>
      </c>
      <c r="C68" s="26" t="s">
        <v>200</v>
      </c>
      <c r="D68" s="27" t="s">
        <v>67</v>
      </c>
      <c r="E68" s="26" t="s">
        <v>68</v>
      </c>
      <c r="F68" s="55" t="s">
        <v>169</v>
      </c>
      <c r="G68" s="55"/>
      <c r="H68" s="55"/>
      <c r="I68" s="55"/>
      <c r="J68" s="55"/>
      <c r="K68" s="28">
        <v>11551</v>
      </c>
      <c r="L68" s="28">
        <v>11461</v>
      </c>
      <c r="M68" s="28">
        <v>11371</v>
      </c>
      <c r="N68" s="28">
        <v>11281</v>
      </c>
      <c r="O68" s="28">
        <v>11191</v>
      </c>
      <c r="P68" s="28">
        <v>11101</v>
      </c>
      <c r="Q68" s="28">
        <v>10911</v>
      </c>
      <c r="R68" s="28">
        <v>77248</v>
      </c>
      <c r="S68" s="29">
        <f t="shared" si="4"/>
        <v>156115</v>
      </c>
      <c r="U68" s="33"/>
    </row>
    <row r="69" spans="1:245">
      <c r="A69" s="26"/>
      <c r="B69" s="35" t="s">
        <v>54</v>
      </c>
      <c r="C69" s="26" t="s">
        <v>0</v>
      </c>
      <c r="D69" s="26" t="s">
        <v>0</v>
      </c>
      <c r="E69" s="26" t="s">
        <v>0</v>
      </c>
      <c r="F69" s="55">
        <f>F62+F63+F64+F65+F66+F67+F68</f>
        <v>2779657</v>
      </c>
      <c r="G69" s="55">
        <f>G62+G63+G64+G65+G66+G67+G68</f>
        <v>0</v>
      </c>
      <c r="H69" s="55"/>
      <c r="I69" s="55"/>
      <c r="J69" s="55"/>
      <c r="K69" s="29">
        <f>SUM(K62:K68)</f>
        <v>158180</v>
      </c>
      <c r="L69" s="29">
        <f t="shared" ref="L69:R69" si="5">SUM(L62:L68)</f>
        <v>156073</v>
      </c>
      <c r="M69" s="29">
        <f t="shared" si="5"/>
        <v>120693</v>
      </c>
      <c r="N69" s="29">
        <f t="shared" si="5"/>
        <v>101877</v>
      </c>
      <c r="O69" s="29">
        <f t="shared" si="5"/>
        <v>100841</v>
      </c>
      <c r="P69" s="29">
        <f t="shared" si="5"/>
        <v>84597</v>
      </c>
      <c r="Q69" s="29">
        <f t="shared" si="5"/>
        <v>69581</v>
      </c>
      <c r="R69" s="29">
        <f t="shared" si="5"/>
        <v>280503</v>
      </c>
      <c r="S69" s="29">
        <f t="shared" ref="S69" si="6">SUM(S62:S68)</f>
        <v>1072345</v>
      </c>
    </row>
    <row r="70" spans="1:245">
      <c r="A70" s="36"/>
      <c r="B70" s="37"/>
      <c r="C70" s="37"/>
      <c r="D70" s="37"/>
      <c r="E70" s="37"/>
      <c r="F70" s="65"/>
      <c r="G70" s="65"/>
      <c r="H70" s="65"/>
      <c r="I70" s="65"/>
      <c r="J70" s="65"/>
      <c r="K70" s="64"/>
      <c r="L70" s="64"/>
      <c r="M70" s="64"/>
      <c r="N70" s="64"/>
      <c r="O70" s="64"/>
      <c r="P70" s="64"/>
      <c r="Q70" s="64"/>
      <c r="R70" s="64"/>
      <c r="S70" s="66"/>
    </row>
    <row r="71" spans="1:245">
      <c r="A71" s="36"/>
      <c r="B71" s="38"/>
      <c r="C71" s="38"/>
      <c r="D71" s="38"/>
      <c r="E71" s="38"/>
      <c r="F71" s="67"/>
      <c r="G71" s="67"/>
      <c r="H71" s="67"/>
      <c r="I71" s="67"/>
      <c r="J71" s="67"/>
      <c r="K71" s="64"/>
      <c r="L71" s="64"/>
      <c r="M71" s="64"/>
      <c r="N71" s="64"/>
      <c r="O71" s="64"/>
      <c r="P71" s="64"/>
      <c r="Q71" s="64"/>
      <c r="R71" s="64"/>
      <c r="S71" s="68"/>
    </row>
    <row r="72" spans="1:245" ht="31.95" customHeight="1">
      <c r="A72" s="36"/>
      <c r="B72" s="35" t="s">
        <v>69</v>
      </c>
      <c r="C72" s="39"/>
      <c r="D72" s="39"/>
      <c r="E72" s="40"/>
      <c r="F72" s="69"/>
      <c r="G72" s="69"/>
      <c r="H72" s="69"/>
      <c r="I72" s="69"/>
      <c r="J72" s="69"/>
      <c r="K72" s="29">
        <f>K60+K69</f>
        <v>2450715.16</v>
      </c>
      <c r="L72" s="29">
        <f t="shared" ref="L72:S72" si="7">L60+L69</f>
        <v>2405041.6100000003</v>
      </c>
      <c r="M72" s="29">
        <f t="shared" si="7"/>
        <v>2182908.11</v>
      </c>
      <c r="N72" s="29">
        <f t="shared" si="7"/>
        <v>2026309.5</v>
      </c>
      <c r="O72" s="29">
        <f t="shared" si="7"/>
        <v>1879508.8</v>
      </c>
      <c r="P72" s="29">
        <f t="shared" si="7"/>
        <v>1652379.28</v>
      </c>
      <c r="Q72" s="29">
        <f t="shared" si="7"/>
        <v>1505612.7899999998</v>
      </c>
      <c r="R72" s="29">
        <f t="shared" si="7"/>
        <v>8857235.4499999993</v>
      </c>
      <c r="S72" s="29">
        <f t="shared" si="7"/>
        <v>22959710.699999999</v>
      </c>
    </row>
    <row r="73" spans="1:245">
      <c r="A73" s="36"/>
      <c r="B73" s="38"/>
      <c r="C73" s="38"/>
      <c r="D73" s="38"/>
      <c r="E73" s="38"/>
      <c r="F73" s="67"/>
      <c r="G73" s="67"/>
      <c r="H73" s="67"/>
      <c r="I73" s="67"/>
      <c r="J73" s="67"/>
      <c r="K73" s="64"/>
      <c r="L73" s="64"/>
      <c r="M73" s="64"/>
      <c r="N73" s="64"/>
      <c r="O73" s="64"/>
      <c r="P73" s="64"/>
      <c r="Q73" s="64"/>
      <c r="R73" s="64"/>
      <c r="S73" s="70"/>
    </row>
    <row r="74" spans="1:245">
      <c r="A74" s="41"/>
      <c r="B74" s="41"/>
      <c r="C74" s="42"/>
      <c r="D74" s="42"/>
      <c r="E74" s="42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47"/>
      <c r="U74" s="13"/>
    </row>
    <row r="75" spans="1:245">
      <c r="A75" s="41"/>
      <c r="B75" s="43"/>
      <c r="C75" s="44"/>
      <c r="D75" s="44"/>
      <c r="E75" s="44"/>
      <c r="F75" s="72"/>
      <c r="G75" s="72"/>
      <c r="H75" s="72"/>
      <c r="I75" s="72"/>
      <c r="J75" s="72"/>
      <c r="K75" s="47"/>
      <c r="L75" s="47"/>
      <c r="M75" s="47"/>
      <c r="N75" s="47"/>
      <c r="O75" s="47"/>
      <c r="P75" s="47"/>
      <c r="Q75" s="47"/>
      <c r="R75" s="47"/>
      <c r="S75" s="47"/>
    </row>
    <row r="76" spans="1:245">
      <c r="A76" s="41"/>
      <c r="B76" s="43"/>
      <c r="C76" s="44"/>
      <c r="D76" s="44"/>
      <c r="E76" s="44"/>
      <c r="F76" s="72"/>
      <c r="G76" s="72"/>
      <c r="H76" s="72"/>
      <c r="I76" s="72"/>
      <c r="J76" s="72"/>
      <c r="K76" s="47"/>
      <c r="L76" s="47"/>
      <c r="M76" s="47"/>
      <c r="N76" s="47"/>
      <c r="O76" s="47"/>
      <c r="P76" s="47"/>
      <c r="Q76" s="47"/>
      <c r="R76" s="47"/>
      <c r="S76" s="47"/>
    </row>
    <row r="77" spans="1:245">
      <c r="A77" s="41"/>
      <c r="B77" s="44"/>
      <c r="C77" s="44"/>
      <c r="D77" s="44"/>
      <c r="E77" s="44"/>
      <c r="F77" s="72"/>
      <c r="G77" s="72"/>
      <c r="H77" s="72"/>
      <c r="I77" s="72"/>
      <c r="J77" s="72"/>
      <c r="K77" s="73"/>
      <c r="L77" s="73"/>
      <c r="M77" s="73"/>
      <c r="N77" s="73"/>
      <c r="O77" s="73"/>
      <c r="P77" s="47"/>
      <c r="Q77" s="47"/>
      <c r="R77" s="47"/>
      <c r="S77" s="47"/>
    </row>
    <row r="78" spans="1:245" ht="73.349999999999994" customHeight="1">
      <c r="A78" s="74"/>
      <c r="B78" s="7"/>
      <c r="C78" s="7"/>
      <c r="D78" s="7"/>
      <c r="E78" s="75"/>
      <c r="F78" s="76"/>
      <c r="G78" s="76"/>
      <c r="H78" s="76"/>
      <c r="I78" s="76"/>
      <c r="J78" s="76"/>
      <c r="K78" s="73"/>
      <c r="L78" s="73"/>
      <c r="M78" s="73"/>
      <c r="N78" s="73"/>
      <c r="O78" s="73"/>
      <c r="P78" s="77"/>
      <c r="Q78" s="77"/>
      <c r="R78" s="77"/>
      <c r="S78" s="77"/>
      <c r="T78" s="74"/>
      <c r="U78" s="75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L78" s="74"/>
      <c r="BM78" s="74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  <c r="CG78" s="74"/>
      <c r="CH78" s="74"/>
      <c r="CI78" s="74"/>
      <c r="CJ78" s="74"/>
      <c r="CK78" s="74"/>
      <c r="CL78" s="74"/>
      <c r="CM78" s="74"/>
      <c r="CN78" s="74"/>
      <c r="CO78" s="74"/>
      <c r="CP78" s="74"/>
      <c r="CQ78" s="74"/>
      <c r="CR78" s="74"/>
      <c r="CS78" s="74"/>
      <c r="CT78" s="74"/>
      <c r="CU78" s="74"/>
      <c r="CV78" s="74"/>
      <c r="CW78" s="74"/>
      <c r="CX78" s="74"/>
      <c r="CY78" s="74"/>
      <c r="CZ78" s="74"/>
      <c r="DA78" s="74"/>
      <c r="DB78" s="74"/>
      <c r="DC78" s="74"/>
      <c r="DD78" s="74"/>
      <c r="DE78" s="74"/>
      <c r="DF78" s="74"/>
      <c r="DG78" s="74"/>
      <c r="DH78" s="74"/>
      <c r="DI78" s="74"/>
      <c r="DJ78" s="74"/>
      <c r="DK78" s="74"/>
      <c r="DL78" s="74"/>
      <c r="DM78" s="74"/>
      <c r="DN78" s="74"/>
      <c r="DO78" s="74"/>
      <c r="DP78" s="74"/>
      <c r="DQ78" s="74"/>
      <c r="DR78" s="74"/>
      <c r="DS78" s="74"/>
      <c r="DT78" s="74"/>
      <c r="DU78" s="74"/>
      <c r="DV78" s="74"/>
      <c r="DW78" s="74"/>
      <c r="DX78" s="74"/>
      <c r="DY78" s="74"/>
      <c r="DZ78" s="74"/>
      <c r="EA78" s="74"/>
      <c r="EB78" s="74"/>
      <c r="EC78" s="74"/>
      <c r="ED78" s="74"/>
      <c r="EE78" s="74"/>
      <c r="EF78" s="74"/>
      <c r="EG78" s="74"/>
      <c r="EH78" s="74"/>
      <c r="EI78" s="74"/>
      <c r="EJ78" s="74"/>
      <c r="EK78" s="74"/>
      <c r="EL78" s="74"/>
      <c r="EM78" s="74"/>
      <c r="EN78" s="74"/>
      <c r="EO78" s="74"/>
      <c r="EP78" s="74"/>
      <c r="EQ78" s="74"/>
      <c r="ER78" s="74"/>
      <c r="ES78" s="74"/>
      <c r="ET78" s="74"/>
      <c r="EU78" s="74"/>
      <c r="EV78" s="74"/>
      <c r="EW78" s="74"/>
      <c r="EX78" s="74"/>
      <c r="EY78" s="74"/>
      <c r="EZ78" s="74"/>
      <c r="FA78" s="74"/>
      <c r="FB78" s="74"/>
      <c r="FC78" s="74"/>
      <c r="FD78" s="74"/>
      <c r="FE78" s="74"/>
      <c r="FF78" s="74"/>
      <c r="FG78" s="74"/>
      <c r="FH78" s="74"/>
      <c r="FI78" s="74"/>
      <c r="FJ78" s="74"/>
      <c r="FK78" s="74"/>
      <c r="FL78" s="74"/>
      <c r="FM78" s="74"/>
      <c r="FN78" s="74"/>
      <c r="FO78" s="74"/>
      <c r="FP78" s="74"/>
      <c r="FQ78" s="74"/>
      <c r="FR78" s="74"/>
      <c r="FS78" s="74"/>
      <c r="FT78" s="74"/>
      <c r="FU78" s="74"/>
      <c r="FV78" s="74"/>
      <c r="FW78" s="74"/>
      <c r="FX78" s="74"/>
      <c r="FY78" s="74"/>
      <c r="FZ78" s="74"/>
      <c r="GA78" s="74"/>
      <c r="GB78" s="74"/>
      <c r="GC78" s="74"/>
      <c r="GD78" s="74"/>
      <c r="GE78" s="74"/>
      <c r="GF78" s="74"/>
      <c r="GG78" s="74"/>
      <c r="GH78" s="74"/>
      <c r="GI78" s="74"/>
      <c r="GJ78" s="74"/>
      <c r="GK78" s="74"/>
      <c r="GL78" s="74"/>
      <c r="GM78" s="74"/>
      <c r="GN78" s="74"/>
      <c r="GO78" s="74"/>
      <c r="GP78" s="74"/>
      <c r="GQ78" s="74"/>
      <c r="GR78" s="74"/>
      <c r="GS78" s="74"/>
      <c r="GT78" s="74"/>
      <c r="GU78" s="74"/>
      <c r="GV78" s="74"/>
      <c r="GW78" s="74"/>
      <c r="GX78" s="74"/>
      <c r="GY78" s="74"/>
      <c r="GZ78" s="74"/>
      <c r="HA78" s="74"/>
      <c r="HB78" s="74"/>
      <c r="HC78" s="74"/>
      <c r="HD78" s="74"/>
      <c r="HE78" s="74"/>
      <c r="HF78" s="74"/>
      <c r="HG78" s="74"/>
      <c r="HH78" s="74"/>
      <c r="HI78" s="74"/>
      <c r="HJ78" s="74"/>
      <c r="HK78" s="74"/>
      <c r="HL78" s="74"/>
      <c r="HM78" s="74"/>
      <c r="HN78" s="74"/>
      <c r="HO78" s="74"/>
      <c r="HP78" s="74"/>
      <c r="HQ78" s="74"/>
      <c r="HR78" s="74"/>
      <c r="HS78" s="74"/>
      <c r="HT78" s="74"/>
      <c r="HU78" s="74"/>
      <c r="HV78" s="74"/>
      <c r="HW78" s="74"/>
      <c r="HX78" s="74"/>
      <c r="HY78" s="74"/>
      <c r="HZ78" s="74"/>
      <c r="IA78" s="74"/>
      <c r="IB78" s="74"/>
      <c r="IC78" s="74"/>
      <c r="ID78" s="74"/>
      <c r="IE78" s="74"/>
      <c r="IF78" s="74"/>
      <c r="IG78" s="74"/>
      <c r="IH78" s="74"/>
      <c r="II78" s="74"/>
      <c r="IJ78" s="74"/>
      <c r="IK78" s="74"/>
    </row>
    <row r="79" spans="1:245" ht="13.2">
      <c r="A79" s="74"/>
      <c r="B79" s="75"/>
      <c r="C79" s="75"/>
      <c r="D79" s="75"/>
      <c r="E79" s="75"/>
      <c r="F79" s="76">
        <f>SUM(F11:F58)</f>
        <v>26003964.289999999</v>
      </c>
      <c r="G79" s="76">
        <f t="shared" ref="G79:S79" si="8">SUM(G11:G58)</f>
        <v>16668246.619999999</v>
      </c>
      <c r="H79" s="76">
        <f t="shared" si="8"/>
        <v>15563351.500000002</v>
      </c>
      <c r="I79" s="76">
        <f t="shared" si="8"/>
        <v>490434.98000000004</v>
      </c>
      <c r="J79" s="76">
        <f t="shared" si="8"/>
        <v>1802100.12</v>
      </c>
      <c r="K79" s="76">
        <f t="shared" si="8"/>
        <v>2292535.16</v>
      </c>
      <c r="L79" s="76">
        <f t="shared" si="8"/>
        <v>2248968.6100000003</v>
      </c>
      <c r="M79" s="76">
        <f t="shared" si="8"/>
        <v>2062215.1099999999</v>
      </c>
      <c r="N79" s="76">
        <f t="shared" si="8"/>
        <v>1924432.5</v>
      </c>
      <c r="O79" s="76">
        <f t="shared" si="8"/>
        <v>1778667.8</v>
      </c>
      <c r="P79" s="76">
        <f t="shared" si="8"/>
        <v>1567782.28</v>
      </c>
      <c r="Q79" s="76">
        <f t="shared" si="8"/>
        <v>1436031.7899999998</v>
      </c>
      <c r="R79" s="76">
        <f t="shared" si="8"/>
        <v>8576732.4499999993</v>
      </c>
      <c r="S79" s="76">
        <f t="shared" si="8"/>
        <v>21887365.630000003</v>
      </c>
      <c r="T79" s="74"/>
      <c r="U79" s="75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4"/>
      <c r="CS79" s="74"/>
      <c r="CT79" s="74"/>
      <c r="CU79" s="74"/>
      <c r="CV79" s="74"/>
      <c r="CW79" s="74"/>
      <c r="CX79" s="74"/>
      <c r="CY79" s="74"/>
      <c r="CZ79" s="74"/>
      <c r="DA79" s="74"/>
      <c r="DB79" s="74"/>
      <c r="DC79" s="74"/>
      <c r="DD79" s="74"/>
      <c r="DE79" s="74"/>
      <c r="DF79" s="74"/>
      <c r="DG79" s="74"/>
      <c r="DH79" s="74"/>
      <c r="DI79" s="74"/>
      <c r="DJ79" s="74"/>
      <c r="DK79" s="74"/>
      <c r="DL79" s="74"/>
      <c r="DM79" s="74"/>
      <c r="DN79" s="74"/>
      <c r="DO79" s="74"/>
      <c r="DP79" s="74"/>
      <c r="DQ79" s="74"/>
      <c r="DR79" s="74"/>
      <c r="DS79" s="74"/>
      <c r="DT79" s="74"/>
      <c r="DU79" s="74"/>
      <c r="DV79" s="74"/>
      <c r="DW79" s="74"/>
      <c r="DX79" s="74"/>
      <c r="DY79" s="74"/>
      <c r="DZ79" s="74"/>
      <c r="EA79" s="74"/>
      <c r="EB79" s="74"/>
      <c r="EC79" s="74"/>
      <c r="ED79" s="74"/>
      <c r="EE79" s="74"/>
      <c r="EF79" s="74"/>
      <c r="EG79" s="74"/>
      <c r="EH79" s="74"/>
      <c r="EI79" s="74"/>
      <c r="EJ79" s="74"/>
      <c r="EK79" s="74"/>
      <c r="EL79" s="74"/>
      <c r="EM79" s="74"/>
      <c r="EN79" s="74"/>
      <c r="EO79" s="74"/>
      <c r="EP79" s="74"/>
      <c r="EQ79" s="74"/>
      <c r="ER79" s="74"/>
      <c r="ES79" s="74"/>
      <c r="ET79" s="74"/>
      <c r="EU79" s="74"/>
      <c r="EV79" s="74"/>
      <c r="EW79" s="74"/>
      <c r="EX79" s="74"/>
      <c r="EY79" s="74"/>
      <c r="EZ79" s="74"/>
      <c r="FA79" s="74"/>
      <c r="FB79" s="74"/>
      <c r="FC79" s="74"/>
      <c r="FD79" s="74"/>
      <c r="FE79" s="74"/>
      <c r="FF79" s="74"/>
      <c r="FG79" s="74"/>
      <c r="FH79" s="74"/>
      <c r="FI79" s="74"/>
      <c r="FJ79" s="74"/>
      <c r="FK79" s="74"/>
      <c r="FL79" s="74"/>
      <c r="FM79" s="74"/>
      <c r="FN79" s="74"/>
      <c r="FO79" s="74"/>
      <c r="FP79" s="74"/>
      <c r="FQ79" s="74"/>
      <c r="FR79" s="74"/>
      <c r="FS79" s="74"/>
      <c r="FT79" s="74"/>
      <c r="FU79" s="74"/>
      <c r="FV79" s="74"/>
      <c r="FW79" s="74"/>
      <c r="FX79" s="74"/>
      <c r="FY79" s="74"/>
      <c r="FZ79" s="74"/>
      <c r="GA79" s="74"/>
      <c r="GB79" s="74"/>
      <c r="GC79" s="74"/>
      <c r="GD79" s="74"/>
      <c r="GE79" s="74"/>
      <c r="GF79" s="74"/>
      <c r="GG79" s="74"/>
      <c r="GH79" s="74"/>
      <c r="GI79" s="74"/>
      <c r="GJ79" s="74"/>
      <c r="GK79" s="74"/>
      <c r="GL79" s="74"/>
      <c r="GM79" s="74"/>
      <c r="GN79" s="74"/>
      <c r="GO79" s="74"/>
      <c r="GP79" s="74"/>
      <c r="GQ79" s="74"/>
      <c r="GR79" s="74"/>
      <c r="GS79" s="74"/>
      <c r="GT79" s="74"/>
      <c r="GU79" s="74"/>
      <c r="GV79" s="74"/>
      <c r="GW79" s="74"/>
      <c r="GX79" s="74"/>
      <c r="GY79" s="74"/>
      <c r="GZ79" s="74"/>
      <c r="HA79" s="74"/>
      <c r="HB79" s="74"/>
      <c r="HC79" s="74"/>
      <c r="HD79" s="74"/>
      <c r="HE79" s="74"/>
      <c r="HF79" s="74"/>
      <c r="HG79" s="74"/>
      <c r="HH79" s="74"/>
      <c r="HI79" s="74"/>
      <c r="HJ79" s="74"/>
      <c r="HK79" s="74"/>
      <c r="HL79" s="74"/>
      <c r="HM79" s="74"/>
      <c r="HN79" s="74"/>
      <c r="HO79" s="74"/>
      <c r="HP79" s="74"/>
      <c r="HQ79" s="74"/>
      <c r="HR79" s="74"/>
      <c r="HS79" s="74"/>
      <c r="HT79" s="74"/>
      <c r="HU79" s="74"/>
      <c r="HV79" s="74"/>
      <c r="HW79" s="74"/>
      <c r="HX79" s="74"/>
      <c r="HY79" s="74"/>
      <c r="HZ79" s="74"/>
      <c r="IA79" s="74"/>
      <c r="IB79" s="74"/>
      <c r="IC79" s="74"/>
      <c r="ID79" s="74"/>
      <c r="IE79" s="74"/>
      <c r="IF79" s="74"/>
      <c r="IG79" s="74"/>
      <c r="IH79" s="74"/>
      <c r="II79" s="74"/>
      <c r="IJ79" s="74"/>
      <c r="IK79" s="74"/>
    </row>
    <row r="80" spans="1:245" ht="13.2">
      <c r="A80" s="74"/>
      <c r="B80" s="75"/>
      <c r="C80" s="75"/>
      <c r="D80" s="75"/>
      <c r="E80" s="75"/>
      <c r="F80" s="76">
        <f>F79-F60</f>
        <v>0</v>
      </c>
      <c r="G80" s="76">
        <f t="shared" ref="G80:S80" si="9">G79-G60</f>
        <v>0</v>
      </c>
      <c r="H80" s="76">
        <f t="shared" si="9"/>
        <v>0</v>
      </c>
      <c r="I80" s="76">
        <f t="shared" si="9"/>
        <v>0</v>
      </c>
      <c r="J80" s="76">
        <f t="shared" si="9"/>
        <v>0</v>
      </c>
      <c r="K80" s="76">
        <f t="shared" si="9"/>
        <v>0</v>
      </c>
      <c r="L80" s="76">
        <f t="shared" si="9"/>
        <v>0</v>
      </c>
      <c r="M80" s="76">
        <f t="shared" si="9"/>
        <v>0</v>
      </c>
      <c r="N80" s="76">
        <f t="shared" si="9"/>
        <v>0</v>
      </c>
      <c r="O80" s="76">
        <f t="shared" si="9"/>
        <v>0</v>
      </c>
      <c r="P80" s="76">
        <f t="shared" si="9"/>
        <v>0</v>
      </c>
      <c r="Q80" s="76">
        <f t="shared" si="9"/>
        <v>0</v>
      </c>
      <c r="R80" s="76">
        <f t="shared" si="9"/>
        <v>0</v>
      </c>
      <c r="S80" s="76">
        <f t="shared" si="9"/>
        <v>-6.9999996572732925E-2</v>
      </c>
      <c r="T80" s="74"/>
      <c r="U80" s="75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L80" s="74"/>
      <c r="BM80" s="74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  <c r="CG80" s="74"/>
      <c r="CH80" s="74"/>
      <c r="CI80" s="74"/>
      <c r="CJ80" s="74"/>
      <c r="CK80" s="74"/>
      <c r="CL80" s="74"/>
      <c r="CM80" s="74"/>
      <c r="CN80" s="74"/>
      <c r="CO80" s="74"/>
      <c r="CP80" s="74"/>
      <c r="CQ80" s="74"/>
      <c r="CR80" s="74"/>
      <c r="CS80" s="74"/>
      <c r="CT80" s="74"/>
      <c r="CU80" s="74"/>
      <c r="CV80" s="74"/>
      <c r="CW80" s="74"/>
      <c r="CX80" s="74"/>
      <c r="CY80" s="74"/>
      <c r="CZ80" s="74"/>
      <c r="DA80" s="74"/>
      <c r="DB80" s="74"/>
      <c r="DC80" s="74"/>
      <c r="DD80" s="74"/>
      <c r="DE80" s="74"/>
      <c r="DF80" s="74"/>
      <c r="DG80" s="74"/>
      <c r="DH80" s="74"/>
      <c r="DI80" s="74"/>
      <c r="DJ80" s="74"/>
      <c r="DK80" s="74"/>
      <c r="DL80" s="74"/>
      <c r="DM80" s="74"/>
      <c r="DN80" s="74"/>
      <c r="DO80" s="74"/>
      <c r="DP80" s="74"/>
      <c r="DQ80" s="74"/>
      <c r="DR80" s="74"/>
      <c r="DS80" s="74"/>
      <c r="DT80" s="74"/>
      <c r="DU80" s="74"/>
      <c r="DV80" s="74"/>
      <c r="DW80" s="74"/>
      <c r="DX80" s="74"/>
      <c r="DY80" s="74"/>
      <c r="DZ80" s="74"/>
      <c r="EA80" s="74"/>
      <c r="EB80" s="74"/>
      <c r="EC80" s="74"/>
      <c r="ED80" s="74"/>
      <c r="EE80" s="74"/>
      <c r="EF80" s="74"/>
      <c r="EG80" s="74"/>
      <c r="EH80" s="74"/>
      <c r="EI80" s="74"/>
      <c r="EJ80" s="74"/>
      <c r="EK80" s="74"/>
      <c r="EL80" s="74"/>
      <c r="EM80" s="74"/>
      <c r="EN80" s="74"/>
      <c r="EO80" s="74"/>
      <c r="EP80" s="74"/>
      <c r="EQ80" s="74"/>
      <c r="ER80" s="74"/>
      <c r="ES80" s="74"/>
      <c r="ET80" s="74"/>
      <c r="EU80" s="74"/>
      <c r="EV80" s="74"/>
      <c r="EW80" s="74"/>
      <c r="EX80" s="74"/>
      <c r="EY80" s="74"/>
      <c r="EZ80" s="74"/>
      <c r="FA80" s="74"/>
      <c r="FB80" s="74"/>
      <c r="FC80" s="74"/>
      <c r="FD80" s="74"/>
      <c r="FE80" s="74"/>
      <c r="FF80" s="74"/>
      <c r="FG80" s="74"/>
      <c r="FH80" s="74"/>
      <c r="FI80" s="74"/>
      <c r="FJ80" s="74"/>
      <c r="FK80" s="74"/>
      <c r="FL80" s="74"/>
      <c r="FM80" s="74"/>
      <c r="FN80" s="74"/>
      <c r="FO80" s="74"/>
      <c r="FP80" s="74"/>
      <c r="FQ80" s="74"/>
      <c r="FR80" s="74"/>
      <c r="FS80" s="74"/>
      <c r="FT80" s="74"/>
      <c r="FU80" s="74"/>
      <c r="FV80" s="74"/>
      <c r="FW80" s="74"/>
      <c r="FX80" s="74"/>
      <c r="FY80" s="74"/>
      <c r="FZ80" s="74"/>
      <c r="GA80" s="74"/>
      <c r="GB80" s="74"/>
      <c r="GC80" s="74"/>
      <c r="GD80" s="74"/>
      <c r="GE80" s="74"/>
      <c r="GF80" s="74"/>
      <c r="GG80" s="74"/>
      <c r="GH80" s="74"/>
      <c r="GI80" s="74"/>
      <c r="GJ80" s="74"/>
      <c r="GK80" s="74"/>
      <c r="GL80" s="74"/>
      <c r="GM80" s="74"/>
      <c r="GN80" s="74"/>
      <c r="GO80" s="74"/>
      <c r="GP80" s="74"/>
      <c r="GQ80" s="74"/>
      <c r="GR80" s="74"/>
      <c r="GS80" s="74"/>
      <c r="GT80" s="74"/>
      <c r="GU80" s="74"/>
      <c r="GV80" s="74"/>
      <c r="GW80" s="74"/>
      <c r="GX80" s="74"/>
      <c r="GY80" s="74"/>
      <c r="GZ80" s="74"/>
      <c r="HA80" s="74"/>
      <c r="HB80" s="74"/>
      <c r="HC80" s="74"/>
      <c r="HD80" s="74"/>
      <c r="HE80" s="74"/>
      <c r="HF80" s="74"/>
      <c r="HG80" s="74"/>
      <c r="HH80" s="74"/>
      <c r="HI80" s="74"/>
      <c r="HJ80" s="74"/>
      <c r="HK80" s="74"/>
      <c r="HL80" s="74"/>
      <c r="HM80" s="74"/>
      <c r="HN80" s="74"/>
      <c r="HO80" s="74"/>
      <c r="HP80" s="74"/>
      <c r="HQ80" s="74"/>
      <c r="HR80" s="74"/>
      <c r="HS80" s="74"/>
      <c r="HT80" s="74"/>
      <c r="HU80" s="74"/>
      <c r="HV80" s="74"/>
      <c r="HW80" s="74"/>
      <c r="HX80" s="74"/>
      <c r="HY80" s="74"/>
      <c r="HZ80" s="74"/>
      <c r="IA80" s="74"/>
      <c r="IB80" s="74"/>
      <c r="IC80" s="74"/>
      <c r="ID80" s="74"/>
      <c r="IE80" s="74"/>
      <c r="IF80" s="74"/>
      <c r="IG80" s="74"/>
      <c r="IH80" s="74"/>
      <c r="II80" s="74"/>
      <c r="IJ80" s="74"/>
      <c r="IK80" s="74"/>
    </row>
    <row r="81" spans="1:245" ht="13.2">
      <c r="A81" s="74"/>
      <c r="B81" s="75"/>
      <c r="C81" s="75"/>
      <c r="D81" s="75"/>
      <c r="E81" s="75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4"/>
      <c r="U81" s="75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4"/>
      <c r="DC81" s="74"/>
      <c r="DD81" s="74"/>
      <c r="DE81" s="74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4"/>
      <c r="DQ81" s="74"/>
      <c r="DR81" s="74"/>
      <c r="DS81" s="74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4"/>
      <c r="EE81" s="74"/>
      <c r="EF81" s="74"/>
      <c r="EG81" s="74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4"/>
      <c r="ES81" s="74"/>
      <c r="ET81" s="74"/>
      <c r="EU81" s="74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4"/>
      <c r="FG81" s="74"/>
      <c r="FH81" s="74"/>
      <c r="FI81" s="74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4"/>
      <c r="FU81" s="74"/>
      <c r="FV81" s="74"/>
      <c r="FW81" s="74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4"/>
      <c r="GI81" s="74"/>
      <c r="GJ81" s="74"/>
      <c r="GK81" s="74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4"/>
      <c r="GW81" s="74"/>
      <c r="GX81" s="74"/>
      <c r="GY81" s="74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4"/>
      <c r="HK81" s="74"/>
      <c r="HL81" s="74"/>
      <c r="HM81" s="74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4"/>
      <c r="HY81" s="74"/>
      <c r="HZ81" s="74"/>
      <c r="IA81" s="74"/>
      <c r="IB81" s="74"/>
      <c r="IC81" s="74"/>
      <c r="ID81" s="74"/>
      <c r="IE81" s="74"/>
      <c r="IF81" s="74"/>
      <c r="IG81" s="74"/>
      <c r="IH81" s="74"/>
      <c r="II81" s="74"/>
      <c r="IJ81" s="74"/>
      <c r="IK81" s="74"/>
    </row>
    <row r="82" spans="1:245"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</row>
    <row r="83" spans="1:245">
      <c r="F83" s="72">
        <f>F62+F63+F64+F65+F66+F67+F68</f>
        <v>2779657</v>
      </c>
      <c r="G83" s="72">
        <f t="shared" ref="G83:S83" si="10">G62+G63+G64+G65+G66+G67+G68</f>
        <v>0</v>
      </c>
      <c r="H83" s="72">
        <f t="shared" si="10"/>
        <v>0</v>
      </c>
      <c r="I83" s="72">
        <f t="shared" si="10"/>
        <v>0</v>
      </c>
      <c r="J83" s="72">
        <f t="shared" si="10"/>
        <v>0</v>
      </c>
      <c r="K83" s="72">
        <f t="shared" si="10"/>
        <v>158180</v>
      </c>
      <c r="L83" s="72">
        <f t="shared" si="10"/>
        <v>156073</v>
      </c>
      <c r="M83" s="72">
        <f t="shared" si="10"/>
        <v>120693</v>
      </c>
      <c r="N83" s="72">
        <f t="shared" si="10"/>
        <v>101877</v>
      </c>
      <c r="O83" s="72">
        <f t="shared" si="10"/>
        <v>100841</v>
      </c>
      <c r="P83" s="72">
        <f t="shared" si="10"/>
        <v>84597</v>
      </c>
      <c r="Q83" s="72">
        <f t="shared" si="10"/>
        <v>69581</v>
      </c>
      <c r="R83" s="72">
        <f t="shared" si="10"/>
        <v>280503</v>
      </c>
      <c r="S83" s="72">
        <f t="shared" si="10"/>
        <v>1072345</v>
      </c>
    </row>
    <row r="84" spans="1:245">
      <c r="F84" s="72">
        <f>F83-F69</f>
        <v>0</v>
      </c>
      <c r="G84" s="72">
        <f t="shared" ref="G84:S84" si="11">G83-G69</f>
        <v>0</v>
      </c>
      <c r="H84" s="72">
        <f t="shared" si="11"/>
        <v>0</v>
      </c>
      <c r="I84" s="72">
        <f t="shared" si="11"/>
        <v>0</v>
      </c>
      <c r="J84" s="72">
        <f t="shared" si="11"/>
        <v>0</v>
      </c>
      <c r="K84" s="72">
        <f t="shared" si="11"/>
        <v>0</v>
      </c>
      <c r="L84" s="72">
        <f t="shared" si="11"/>
        <v>0</v>
      </c>
      <c r="M84" s="72">
        <f t="shared" si="11"/>
        <v>0</v>
      </c>
      <c r="N84" s="72">
        <f t="shared" si="11"/>
        <v>0</v>
      </c>
      <c r="O84" s="72">
        <f t="shared" si="11"/>
        <v>0</v>
      </c>
      <c r="P84" s="72">
        <f t="shared" si="11"/>
        <v>0</v>
      </c>
      <c r="Q84" s="72">
        <f t="shared" si="11"/>
        <v>0</v>
      </c>
      <c r="R84" s="72">
        <f t="shared" si="11"/>
        <v>0</v>
      </c>
      <c r="S84" s="72">
        <f t="shared" si="11"/>
        <v>0</v>
      </c>
    </row>
    <row r="85" spans="1:245">
      <c r="F85" s="72"/>
      <c r="G85" s="72"/>
      <c r="H85" s="72"/>
      <c r="I85" s="72"/>
      <c r="J85" s="72"/>
      <c r="K85" s="47"/>
      <c r="L85" s="47"/>
      <c r="M85" s="47"/>
      <c r="N85" s="47"/>
      <c r="O85" s="47"/>
      <c r="P85" s="47"/>
      <c r="Q85" s="47"/>
      <c r="R85" s="47"/>
      <c r="S85" s="47"/>
    </row>
    <row r="86" spans="1:245" ht="13.2">
      <c r="A86" s="74"/>
      <c r="B86" s="75"/>
      <c r="C86" s="75"/>
      <c r="D86" s="75"/>
      <c r="E86" s="75"/>
      <c r="F86" s="76"/>
      <c r="G86" s="76"/>
      <c r="H86" s="76"/>
      <c r="I86" s="76"/>
      <c r="J86" s="76"/>
      <c r="K86" s="77">
        <f>K79+K83</f>
        <v>2450715.16</v>
      </c>
      <c r="L86" s="77">
        <f t="shared" ref="L86:S86" si="12">L79+L83</f>
        <v>2405041.6100000003</v>
      </c>
      <c r="M86" s="77">
        <f t="shared" si="12"/>
        <v>2182908.11</v>
      </c>
      <c r="N86" s="77">
        <f t="shared" si="12"/>
        <v>2026309.5</v>
      </c>
      <c r="O86" s="77">
        <f t="shared" si="12"/>
        <v>1879508.8</v>
      </c>
      <c r="P86" s="77">
        <f t="shared" si="12"/>
        <v>1652379.28</v>
      </c>
      <c r="Q86" s="77">
        <f t="shared" si="12"/>
        <v>1505612.7899999998</v>
      </c>
      <c r="R86" s="77">
        <f t="shared" si="12"/>
        <v>8857235.4499999993</v>
      </c>
      <c r="S86" s="77">
        <f t="shared" si="12"/>
        <v>22959710.630000003</v>
      </c>
      <c r="T86" s="74"/>
      <c r="U86" s="75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4"/>
      <c r="BM86" s="74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4"/>
      <c r="CO86" s="74"/>
      <c r="CP86" s="74"/>
      <c r="CQ86" s="74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4"/>
      <c r="DC86" s="74"/>
      <c r="DD86" s="74"/>
      <c r="DE86" s="74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4"/>
      <c r="DQ86" s="74"/>
      <c r="DR86" s="74"/>
      <c r="DS86" s="74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4"/>
      <c r="EE86" s="74"/>
      <c r="EF86" s="74"/>
      <c r="EG86" s="74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4"/>
      <c r="ES86" s="74"/>
      <c r="ET86" s="74"/>
      <c r="EU86" s="74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4"/>
      <c r="FG86" s="74"/>
      <c r="FH86" s="74"/>
      <c r="FI86" s="74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4"/>
      <c r="FU86" s="74"/>
      <c r="FV86" s="74"/>
      <c r="FW86" s="74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4"/>
      <c r="GI86" s="74"/>
      <c r="GJ86" s="74"/>
      <c r="GK86" s="74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4"/>
      <c r="GW86" s="74"/>
      <c r="GX86" s="74"/>
      <c r="GY86" s="74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4"/>
      <c r="HK86" s="74"/>
      <c r="HL86" s="74"/>
      <c r="HM86" s="74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4"/>
      <c r="HY86" s="74"/>
      <c r="HZ86" s="74"/>
      <c r="IA86" s="74"/>
      <c r="IB86" s="74"/>
      <c r="IC86" s="74"/>
      <c r="ID86" s="74"/>
      <c r="IE86" s="74"/>
      <c r="IF86" s="74"/>
      <c r="IG86" s="74"/>
      <c r="IH86" s="74"/>
      <c r="II86" s="74"/>
      <c r="IJ86" s="74"/>
      <c r="IK86" s="74"/>
    </row>
    <row r="87" spans="1:245" ht="13.2">
      <c r="A87" s="74"/>
      <c r="B87" s="75"/>
      <c r="C87" s="75"/>
      <c r="D87" s="75"/>
      <c r="E87" s="75"/>
      <c r="F87" s="76"/>
      <c r="G87" s="76"/>
      <c r="H87" s="76"/>
      <c r="I87" s="76"/>
      <c r="J87" s="76"/>
      <c r="K87" s="77">
        <f>K72-K86</f>
        <v>0</v>
      </c>
      <c r="L87" s="77">
        <f t="shared" ref="L87:S87" si="13">L72-L86</f>
        <v>0</v>
      </c>
      <c r="M87" s="77">
        <f t="shared" si="13"/>
        <v>0</v>
      </c>
      <c r="N87" s="77">
        <f t="shared" si="13"/>
        <v>0</v>
      </c>
      <c r="O87" s="77">
        <f t="shared" si="13"/>
        <v>0</v>
      </c>
      <c r="P87" s="77">
        <f t="shared" si="13"/>
        <v>0</v>
      </c>
      <c r="Q87" s="77">
        <f t="shared" si="13"/>
        <v>0</v>
      </c>
      <c r="R87" s="77">
        <f t="shared" si="13"/>
        <v>0</v>
      </c>
      <c r="S87" s="77">
        <f t="shared" si="13"/>
        <v>6.9999996572732925E-2</v>
      </c>
      <c r="T87" s="74"/>
      <c r="U87" s="75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4"/>
      <c r="DC87" s="74"/>
      <c r="DD87" s="74"/>
      <c r="DE87" s="74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4"/>
      <c r="DQ87" s="74"/>
      <c r="DR87" s="74"/>
      <c r="DS87" s="74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4"/>
      <c r="EE87" s="74"/>
      <c r="EF87" s="74"/>
      <c r="EG87" s="74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4"/>
      <c r="ES87" s="74"/>
      <c r="ET87" s="74"/>
      <c r="EU87" s="74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4"/>
      <c r="FG87" s="74"/>
      <c r="FH87" s="74"/>
      <c r="FI87" s="74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4"/>
      <c r="FU87" s="74"/>
      <c r="FV87" s="74"/>
      <c r="FW87" s="74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4"/>
      <c r="GI87" s="74"/>
      <c r="GJ87" s="74"/>
      <c r="GK87" s="74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4"/>
      <c r="GW87" s="74"/>
      <c r="GX87" s="74"/>
      <c r="GY87" s="74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4"/>
      <c r="HK87" s="74"/>
      <c r="HL87" s="74"/>
      <c r="HM87" s="74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4"/>
      <c r="HY87" s="74"/>
      <c r="HZ87" s="74"/>
      <c r="IA87" s="74"/>
      <c r="IB87" s="74"/>
      <c r="IC87" s="74"/>
      <c r="ID87" s="74"/>
      <c r="IE87" s="74"/>
      <c r="IF87" s="74"/>
      <c r="IG87" s="74"/>
      <c r="IH87" s="74"/>
      <c r="II87" s="74"/>
      <c r="IJ87" s="74"/>
      <c r="IK87" s="74"/>
    </row>
    <row r="88" spans="1:245" ht="13.2">
      <c r="A88" s="74"/>
      <c r="B88" s="75"/>
      <c r="C88" s="75"/>
      <c r="D88" s="75"/>
      <c r="E88" s="75"/>
      <c r="F88" s="76"/>
      <c r="G88" s="76"/>
      <c r="H88" s="76"/>
      <c r="I88" s="76"/>
      <c r="J88" s="76"/>
      <c r="K88" s="77"/>
      <c r="L88" s="77"/>
      <c r="M88" s="77"/>
      <c r="N88" s="77"/>
      <c r="O88" s="77"/>
      <c r="P88" s="77"/>
      <c r="Q88" s="77"/>
      <c r="R88" s="77"/>
      <c r="S88" s="77"/>
      <c r="T88" s="74"/>
      <c r="U88" s="75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4"/>
      <c r="CO88" s="74"/>
      <c r="CP88" s="74"/>
      <c r="CQ88" s="74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4"/>
      <c r="DC88" s="74"/>
      <c r="DD88" s="74"/>
      <c r="DE88" s="74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4"/>
      <c r="DQ88" s="74"/>
      <c r="DR88" s="74"/>
      <c r="DS88" s="74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4"/>
      <c r="EE88" s="74"/>
      <c r="EF88" s="74"/>
      <c r="EG88" s="74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4"/>
      <c r="ES88" s="74"/>
      <c r="ET88" s="74"/>
      <c r="EU88" s="74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4"/>
      <c r="FG88" s="74"/>
      <c r="FH88" s="74"/>
      <c r="FI88" s="74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4"/>
      <c r="FU88" s="74"/>
      <c r="FV88" s="74"/>
      <c r="FW88" s="74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4"/>
      <c r="GI88" s="74"/>
      <c r="GJ88" s="74"/>
      <c r="GK88" s="74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4"/>
      <c r="GW88" s="74"/>
      <c r="GX88" s="74"/>
      <c r="GY88" s="74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4"/>
      <c r="HK88" s="74"/>
      <c r="HL88" s="74"/>
      <c r="HM88" s="74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4"/>
      <c r="HY88" s="74"/>
      <c r="HZ88" s="74"/>
      <c r="IA88" s="74"/>
      <c r="IB88" s="74"/>
      <c r="IC88" s="74"/>
      <c r="ID88" s="74"/>
      <c r="IE88" s="74"/>
      <c r="IF88" s="74"/>
      <c r="IG88" s="74"/>
      <c r="IH88" s="74"/>
      <c r="II88" s="74"/>
      <c r="IJ88" s="74"/>
      <c r="IK88" s="74"/>
    </row>
    <row r="89" spans="1:245">
      <c r="F89" s="72"/>
      <c r="G89" s="72"/>
      <c r="H89" s="72"/>
      <c r="I89" s="72"/>
      <c r="J89" s="72"/>
      <c r="K89" s="47"/>
      <c r="L89" s="47"/>
      <c r="M89" s="47"/>
      <c r="N89" s="47"/>
      <c r="O89" s="47"/>
      <c r="P89" s="47"/>
      <c r="Q89" s="47"/>
      <c r="R89" s="47"/>
      <c r="S89" s="47"/>
    </row>
    <row r="90" spans="1:245">
      <c r="F90" s="72"/>
      <c r="G90" s="72"/>
      <c r="H90" s="72"/>
      <c r="I90" s="72"/>
      <c r="J90" s="72"/>
      <c r="K90" s="47"/>
      <c r="L90" s="47"/>
      <c r="M90" s="47"/>
      <c r="N90" s="47"/>
      <c r="O90" s="47"/>
      <c r="P90" s="47"/>
      <c r="Q90" s="47"/>
      <c r="R90" s="47"/>
      <c r="S90" s="47"/>
    </row>
    <row r="91" spans="1:245">
      <c r="F91" s="72"/>
      <c r="G91" s="72"/>
      <c r="H91" s="72"/>
      <c r="I91" s="72"/>
      <c r="J91" s="72"/>
      <c r="K91" s="47"/>
      <c r="L91" s="47"/>
      <c r="M91" s="47"/>
      <c r="N91" s="47"/>
      <c r="O91" s="47"/>
      <c r="P91" s="47"/>
      <c r="Q91" s="47"/>
      <c r="R91" s="47"/>
      <c r="S91" s="47"/>
    </row>
    <row r="92" spans="1:245">
      <c r="F92" s="72"/>
      <c r="G92" s="72"/>
      <c r="H92" s="72"/>
      <c r="I92" s="72"/>
      <c r="J92" s="72"/>
      <c r="K92" s="47"/>
      <c r="L92" s="47"/>
      <c r="M92" s="47"/>
      <c r="N92" s="47"/>
      <c r="O92" s="47"/>
      <c r="P92" s="47"/>
      <c r="Q92" s="47"/>
      <c r="R92" s="47"/>
      <c r="S92" s="47"/>
    </row>
    <row r="93" spans="1:245">
      <c r="E93" s="14" t="s">
        <v>187</v>
      </c>
    </row>
  </sheetData>
  <sheetProtection selectLockedCells="1" selectUnlockedCells="1"/>
  <mergeCells count="15">
    <mergeCell ref="I5:N5"/>
    <mergeCell ref="B10:C10"/>
    <mergeCell ref="G7:G8"/>
    <mergeCell ref="I7:I8"/>
    <mergeCell ref="B78:D78"/>
    <mergeCell ref="B7:B8"/>
    <mergeCell ref="C7:C8"/>
    <mergeCell ref="D7:D8"/>
    <mergeCell ref="E7:E8"/>
    <mergeCell ref="J7:J8"/>
    <mergeCell ref="H7:H8"/>
    <mergeCell ref="K7:S7"/>
    <mergeCell ref="F7:F8"/>
    <mergeCell ref="A61:B61"/>
    <mergeCell ref="A7:A8"/>
  </mergeCells>
  <pageMargins left="0.78740157480314998" right="0.78740157480314998" top="1.1811023622047201" bottom="0.78740157480314998" header="0.511811023622047" footer="0.31496062992126"/>
  <pageSetup paperSize="9" scale="57" fitToHeight="0" orientation="landscape" useFirstPageNumber="1" horizontalDpi="300" verticalDpi="300" r:id="rId1"/>
  <headerFooter alignWithMargins="0">
    <oddFooter>&amp;L&amp;"Times New Roman,Regular"Dienvidkurzemes novads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Saistības</vt:lpstr>
      <vt:lpstr>Excel_BuiltIn_Print_Titles_1</vt:lpstr>
      <vt:lpstr>Saistības!Print_Area</vt:lpstr>
      <vt:lpstr>Saistības!Print_Titles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Sniedze</dc:creator>
  <cp:keywords/>
  <dc:description/>
  <cp:lastModifiedBy>Sanita Djadela</cp:lastModifiedBy>
  <cp:lastPrinted>2026-01-06T15:05:50Z</cp:lastPrinted>
  <dcterms:created xsi:type="dcterms:W3CDTF">2023-01-02T09:17:06Z</dcterms:created>
  <dcterms:modified xsi:type="dcterms:W3CDTF">2026-07-02T09:07:38Z</dcterms:modified>
  <cp:category/>
</cp:coreProperties>
</file>